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H:\APP2025\"/>
    </mc:Choice>
  </mc:AlternateContent>
  <xr:revisionPtr revIDLastSave="0" documentId="13_ncr:1_{08C2284C-31A3-4BE7-86BC-DD30BD7106CE}" xr6:coauthVersionLast="47" xr6:coauthVersionMax="47" xr10:uidLastSave="{00000000-0000-0000-0000-000000000000}"/>
  <bookViews>
    <workbookView xWindow="-120" yWindow="-120" windowWidth="20730" windowHeight="11160" tabRatio="494" activeTab="2" xr2:uid="{00000000-000D-0000-FFFF-FFFF00000000}"/>
  </bookViews>
  <sheets>
    <sheet name="GAA" sheetId="3" r:id="rId1"/>
    <sheet name="igp" sheetId="2" r:id="rId2"/>
    <sheet name="stf" sheetId="1" r:id="rId3"/>
  </sheets>
  <definedNames>
    <definedName name="_xlnm.Print_Area" localSheetId="0">GAA!$A$2:$O$46</definedName>
    <definedName name="_xlnm.Print_Area" localSheetId="1">igp!$A$2:$O$27</definedName>
    <definedName name="_xlnm.Print_Area" localSheetId="2">stf!$A$2:$N$351</definedName>
    <definedName name="_xlnm.Print_Titles" localSheetId="0">GAA!$2:$6</definedName>
    <definedName name="_xlnm.Print_Titles" localSheetId="1">igp!$2:$6</definedName>
    <definedName name="_xlnm.Print_Titles" localSheetId="2">stf!$2:$6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 i="3" l="1"/>
  <c r="M39" i="3"/>
  <c r="L38" i="3"/>
  <c r="K37" i="3"/>
  <c r="L35" i="3"/>
  <c r="K35" i="3" s="1"/>
  <c r="K34" i="3"/>
  <c r="K13" i="3"/>
  <c r="K14" i="3"/>
  <c r="K15" i="3"/>
  <c r="K16" i="3"/>
  <c r="K17" i="3"/>
  <c r="K18" i="3"/>
  <c r="K19" i="3"/>
  <c r="K20" i="3"/>
  <c r="K21" i="3"/>
  <c r="K29" i="3"/>
  <c r="K30" i="3"/>
  <c r="K31" i="3"/>
  <c r="K32" i="3" l="1"/>
  <c r="K12" i="3"/>
  <c r="L10" i="3"/>
  <c r="L39" i="3" s="1"/>
  <c r="K39" i="3" s="1"/>
  <c r="K9" i="3"/>
  <c r="L20" i="2"/>
  <c r="L19" i="2"/>
  <c r="K19" i="2" s="1"/>
  <c r="M20" i="2"/>
  <c r="K18" i="2"/>
  <c r="L16" i="2"/>
  <c r="K16" i="2" s="1"/>
  <c r="K15" i="2"/>
  <c r="L13" i="2"/>
  <c r="K13" i="2" s="1"/>
  <c r="K12" i="2"/>
  <c r="L10" i="2"/>
  <c r="K10" i="2" s="1"/>
  <c r="K9" i="2"/>
  <c r="K279" i="1"/>
  <c r="K10" i="3" l="1"/>
  <c r="K38" i="3"/>
  <c r="K20" i="2"/>
  <c r="K326" i="1"/>
  <c r="L270" i="1"/>
  <c r="K331" i="1" l="1"/>
  <c r="K337" i="1"/>
  <c r="K338" i="1"/>
  <c r="M327" i="1"/>
  <c r="M322" i="1"/>
  <c r="K320" i="1"/>
  <c r="M317" i="1"/>
  <c r="L317" i="1"/>
  <c r="K294" i="1"/>
  <c r="L255" i="1"/>
  <c r="K254" i="1"/>
  <c r="K242" i="1"/>
  <c r="K186" i="1"/>
  <c r="K185" i="1"/>
  <c r="K184" i="1"/>
  <c r="K182" i="1"/>
  <c r="L91" i="1"/>
  <c r="S62" i="1"/>
  <c r="K53" i="1"/>
  <c r="K317" i="1" l="1"/>
  <c r="M344" i="1" l="1"/>
  <c r="V257" i="1"/>
  <c r="V256" i="1"/>
  <c r="V255" i="1"/>
  <c r="V253" i="1"/>
  <c r="V247" i="1"/>
  <c r="V246" i="1"/>
  <c r="V245" i="1"/>
  <c r="V244" i="1"/>
  <c r="V243" i="1"/>
  <c r="V241" i="1"/>
  <c r="V240" i="1"/>
  <c r="V239" i="1"/>
  <c r="V238" i="1"/>
  <c r="V237" i="1"/>
  <c r="V236" i="1"/>
  <c r="V235" i="1"/>
  <c r="V234" i="1"/>
  <c r="V233" i="1"/>
  <c r="V232" i="1"/>
  <c r="V231" i="1"/>
  <c r="V230" i="1"/>
  <c r="V229" i="1"/>
  <c r="V228" i="1"/>
  <c r="V227" i="1"/>
  <c r="V221" i="1"/>
  <c r="L146" i="1"/>
  <c r="K146" i="1" s="1"/>
  <c r="L13" i="1"/>
  <c r="K13" i="1" s="1"/>
  <c r="K12" i="1"/>
  <c r="K343" i="1"/>
  <c r="K325" i="1"/>
  <c r="L306" i="1"/>
  <c r="L309" i="1"/>
  <c r="Q308" i="1"/>
  <c r="K308" i="1"/>
  <c r="K295" i="1"/>
  <c r="K293" i="1"/>
  <c r="K292" i="1"/>
  <c r="K291" i="1"/>
  <c r="K290" i="1"/>
  <c r="K289" i="1"/>
  <c r="K288" i="1"/>
  <c r="K287" i="1"/>
  <c r="K286" i="1"/>
  <c r="K285" i="1"/>
  <c r="L280" i="1"/>
  <c r="K280" i="1" s="1"/>
  <c r="K278" i="1"/>
  <c r="K272" i="1"/>
  <c r="K266" i="1"/>
  <c r="K265" i="1"/>
  <c r="K264" i="1"/>
  <c r="K263" i="1"/>
  <c r="K262" i="1"/>
  <c r="K253" i="1"/>
  <c r="K247" i="1"/>
  <c r="K246" i="1"/>
  <c r="R245" i="1"/>
  <c r="K245" i="1"/>
  <c r="K244" i="1"/>
  <c r="K243" i="1"/>
  <c r="K235" i="1"/>
  <c r="K234" i="1"/>
  <c r="K233" i="1"/>
  <c r="K232" i="1"/>
  <c r="K231" i="1"/>
  <c r="K230" i="1"/>
  <c r="K229" i="1"/>
  <c r="K228" i="1"/>
  <c r="K241" i="1"/>
  <c r="K240" i="1"/>
  <c r="K239" i="1"/>
  <c r="K238" i="1"/>
  <c r="K237" i="1"/>
  <c r="K236" i="1"/>
  <c r="K227" i="1"/>
  <c r="S221" i="1"/>
  <c r="K221" i="1"/>
  <c r="K213" i="1"/>
  <c r="K212" i="1"/>
  <c r="K211" i="1"/>
  <c r="K210" i="1"/>
  <c r="K209" i="1"/>
  <c r="K174" i="1"/>
  <c r="K175" i="1"/>
  <c r="K176" i="1"/>
  <c r="K177" i="1"/>
  <c r="K178" i="1"/>
  <c r="K179" i="1"/>
  <c r="K180" i="1"/>
  <c r="K181" i="1"/>
  <c r="K183" i="1"/>
  <c r="K187" i="1"/>
  <c r="K188" i="1"/>
  <c r="K189" i="1"/>
  <c r="K190" i="1"/>
  <c r="K191" i="1"/>
  <c r="K192" i="1"/>
  <c r="K198" i="1"/>
  <c r="K199" i="1"/>
  <c r="K200" i="1"/>
  <c r="K201" i="1"/>
  <c r="K202" i="1"/>
  <c r="K173" i="1"/>
  <c r="K124" i="1"/>
  <c r="K125" i="1"/>
  <c r="K126" i="1"/>
  <c r="K127" i="1"/>
  <c r="K94" i="1"/>
  <c r="K95" i="1"/>
  <c r="K96" i="1"/>
  <c r="K97" i="1"/>
  <c r="K98" i="1"/>
  <c r="K99" i="1"/>
  <c r="K100" i="1"/>
  <c r="K101" i="1"/>
  <c r="K102" i="1"/>
  <c r="K103" i="1"/>
  <c r="K104" i="1"/>
  <c r="K105" i="1"/>
  <c r="K106" i="1"/>
  <c r="K107" i="1"/>
  <c r="K113" i="1"/>
  <c r="K114" i="1"/>
  <c r="K115" i="1"/>
  <c r="K116" i="1"/>
  <c r="K117" i="1"/>
  <c r="K118" i="1"/>
  <c r="K119" i="1"/>
  <c r="K120" i="1"/>
  <c r="K121" i="1"/>
  <c r="K93" i="1"/>
  <c r="K63" i="1"/>
  <c r="K64" i="1"/>
  <c r="K65" i="1"/>
  <c r="K66" i="1"/>
  <c r="K67" i="1"/>
  <c r="K68" i="1"/>
  <c r="K69" i="1"/>
  <c r="K70" i="1"/>
  <c r="K71" i="1"/>
  <c r="K72" i="1"/>
  <c r="K73" i="1"/>
  <c r="K74" i="1"/>
  <c r="K75" i="1"/>
  <c r="K76" i="1"/>
  <c r="K77" i="1"/>
  <c r="K78" i="1"/>
  <c r="K79" i="1"/>
  <c r="K80" i="1"/>
  <c r="K81" i="1"/>
  <c r="K82" i="1"/>
  <c r="K88" i="1"/>
  <c r="K89" i="1"/>
  <c r="K90" i="1"/>
  <c r="K62" i="1"/>
  <c r="K31" i="1"/>
  <c r="K37" i="1"/>
  <c r="K38" i="1"/>
  <c r="K39" i="1"/>
  <c r="K40" i="1"/>
  <c r="K41" i="1"/>
  <c r="K42" i="1"/>
  <c r="K43" i="1"/>
  <c r="K44" i="1"/>
  <c r="K45" i="1"/>
  <c r="K46" i="1"/>
  <c r="K47" i="1"/>
  <c r="K48" i="1"/>
  <c r="K49" i="1"/>
  <c r="K50" i="1"/>
  <c r="K51" i="1"/>
  <c r="K52" i="1"/>
  <c r="K59" i="1"/>
  <c r="K30" i="1"/>
  <c r="K164" i="1"/>
  <c r="K163" i="1"/>
  <c r="K162" i="1"/>
  <c r="K161" i="1"/>
  <c r="L159" i="1"/>
  <c r="K158" i="1"/>
  <c r="K157" i="1"/>
  <c r="L152" i="1"/>
  <c r="K152" i="1" s="1"/>
  <c r="K151" i="1"/>
  <c r="L149" i="1"/>
  <c r="K145" i="1"/>
  <c r="K144" i="1"/>
  <c r="K143" i="1"/>
  <c r="K142" i="1"/>
  <c r="L135" i="1"/>
  <c r="K135" i="1" s="1"/>
  <c r="K134" i="1"/>
  <c r="L132" i="1"/>
  <c r="K131" i="1"/>
  <c r="L128" i="1"/>
  <c r="L122" i="1"/>
  <c r="L28" i="1"/>
  <c r="K28" i="1" s="1"/>
  <c r="K27" i="1"/>
  <c r="K26" i="1"/>
  <c r="L60" i="1"/>
  <c r="L24" i="1"/>
  <c r="L16" i="1"/>
  <c r="K9" i="1"/>
  <c r="L203" i="1"/>
  <c r="K309" i="1" l="1"/>
  <c r="K60" i="1"/>
  <c r="Q60" i="1"/>
  <c r="K305" i="1" l="1"/>
  <c r="K304" i="1" l="1"/>
  <c r="K255" i="1"/>
  <c r="L218" i="1"/>
  <c r="K218" i="1" s="1"/>
  <c r="K203" i="1"/>
  <c r="K128" i="1"/>
  <c r="K122" i="1"/>
  <c r="K91" i="1"/>
  <c r="K24" i="1"/>
  <c r="K23" i="1"/>
  <c r="L10" i="1"/>
  <c r="M314" i="1"/>
  <c r="M340" i="1"/>
  <c r="M345" i="1" s="1"/>
  <c r="L314" i="1"/>
  <c r="K313" i="1"/>
  <c r="K339" i="1"/>
  <c r="K330" i="1"/>
  <c r="K329" i="1"/>
  <c r="L327" i="1"/>
  <c r="K324" i="1"/>
  <c r="L322" i="1"/>
  <c r="K319" i="1"/>
  <c r="K269" i="1"/>
  <c r="K268" i="1"/>
  <c r="K267" i="1"/>
  <c r="K261" i="1"/>
  <c r="L259" i="1"/>
  <c r="K258" i="1"/>
  <c r="K257" i="1"/>
  <c r="K303" i="1"/>
  <c r="K297" i="1"/>
  <c r="K296" i="1"/>
  <c r="K284" i="1"/>
  <c r="K283" i="1"/>
  <c r="K282" i="1"/>
  <c r="K220" i="1"/>
  <c r="K217" i="1"/>
  <c r="K216" i="1"/>
  <c r="K215" i="1"/>
  <c r="K214" i="1"/>
  <c r="K208" i="1"/>
  <c r="K207" i="1"/>
  <c r="K206" i="1"/>
  <c r="K132" i="1"/>
  <c r="K130" i="1"/>
  <c r="L155" i="1"/>
  <c r="K154" i="1"/>
  <c r="L166" i="1"/>
  <c r="K166" i="1" s="1"/>
  <c r="K165" i="1"/>
  <c r="K149" i="1"/>
  <c r="K148" i="1"/>
  <c r="K22" i="1"/>
  <c r="K21" i="1"/>
  <c r="K20" i="1"/>
  <c r="K19" i="1"/>
  <c r="K18" i="1"/>
  <c r="K15" i="1"/>
  <c r="L310" i="1" l="1"/>
  <c r="L346" i="1" s="1"/>
  <c r="K340" i="1"/>
  <c r="K155" i="1"/>
  <c r="K159" i="1"/>
  <c r="K16" i="1"/>
  <c r="K259" i="1"/>
  <c r="K270" i="1"/>
  <c r="K306" i="1"/>
  <c r="K10" i="1"/>
  <c r="K314" i="1"/>
  <c r="K327" i="1"/>
  <c r="K322" i="1"/>
  <c r="M346" i="1" l="1"/>
  <c r="K346" i="1" s="1"/>
  <c r="K310" i="1"/>
  <c r="K342" i="1"/>
  <c r="L344" i="1"/>
  <c r="K344" i="1" s="1"/>
  <c r="L345" i="1" l="1"/>
  <c r="K345" i="1" s="1"/>
</calcChain>
</file>

<file path=xl/sharedStrings.xml><?xml version="1.0" encoding="utf-8"?>
<sst xmlns="http://schemas.openxmlformats.org/spreadsheetml/2006/main" count="2386" uniqueCount="590">
  <si>
    <t>Code (PAP)</t>
  </si>
  <si>
    <t>Procurement
Project</t>
  </si>
  <si>
    <t>PMO/
End-User</t>
  </si>
  <si>
    <t>Is this an Early Procurement Activity? (Yes/No)</t>
  </si>
  <si>
    <t>Mode of Procurement</t>
  </si>
  <si>
    <t>Schedule for Each Procurement Activity</t>
  </si>
  <si>
    <t>Source of Funds</t>
  </si>
  <si>
    <t>Estimated Budget (PhP)</t>
  </si>
  <si>
    <t>Remarks
(brief description of Project)</t>
  </si>
  <si>
    <t>Advertisement/Posting of IB/REI</t>
  </si>
  <si>
    <t>Submission/Opening of Bids</t>
  </si>
  <si>
    <t>Notice of Award</t>
  </si>
  <si>
    <t>Contract Signing</t>
  </si>
  <si>
    <t>Total</t>
  </si>
  <si>
    <t>MOOE</t>
  </si>
  <si>
    <t>CO</t>
  </si>
  <si>
    <t>GO</t>
  </si>
  <si>
    <t>NO</t>
  </si>
  <si>
    <t>NP-53.9 - Small Value Procurement</t>
  </si>
  <si>
    <t>CBA</t>
  </si>
  <si>
    <t>CED</t>
  </si>
  <si>
    <t>Clinic</t>
  </si>
  <si>
    <t>TSC</t>
  </si>
  <si>
    <t>SSG</t>
  </si>
  <si>
    <t>NSTP</t>
  </si>
  <si>
    <t>SO</t>
  </si>
  <si>
    <t>Cashier</t>
  </si>
  <si>
    <t>ADSAS</t>
  </si>
  <si>
    <t>SOE</t>
  </si>
  <si>
    <t>CAS</t>
  </si>
  <si>
    <t>Cultural</t>
  </si>
  <si>
    <t>CCS</t>
  </si>
  <si>
    <t>SCJE</t>
  </si>
  <si>
    <t>QA</t>
  </si>
  <si>
    <t>Research</t>
  </si>
  <si>
    <t>Extension</t>
  </si>
  <si>
    <t>GAD</t>
  </si>
  <si>
    <t>BAC</t>
  </si>
  <si>
    <t>TESDA</t>
  </si>
  <si>
    <t>ACCOUNTABLE FORMS</t>
  </si>
  <si>
    <t>TOTAL ACCOUNTABLE FORMS</t>
  </si>
  <si>
    <t>MEDICAL, DENTAL &amp; LAB. SUPPLIES EXPENSES</t>
  </si>
  <si>
    <t>TOTAL MEDICAL, DENTAL &amp; LAB. SUPPLIES EXPENSES</t>
  </si>
  <si>
    <t>FUEL, OIL &amp; LUBRICANTS EXPENSES</t>
  </si>
  <si>
    <t>GSO</t>
  </si>
  <si>
    <t>TOTAL FUEL, OIL &amp; LUBRICANTS EXPENSES</t>
  </si>
  <si>
    <t>OTHER SUPPLIES EXPENSES</t>
  </si>
  <si>
    <t>PESA</t>
  </si>
  <si>
    <t>HRMO</t>
  </si>
  <si>
    <t>TOTAL OTHER SUPPLIES EXPENSES</t>
  </si>
  <si>
    <t>AO</t>
  </si>
  <si>
    <t>REPAIR &amp; MAINTENANCE-SCHOOL BUILDING</t>
  </si>
  <si>
    <t>PPF&amp;PU</t>
  </si>
  <si>
    <t>TOTAL REPAIR &amp; MAINTENANCE-SCHOOL BUILDING</t>
  </si>
  <si>
    <t>REPAIR &amp; MAINTENANCE-OTHER STRUCTURES</t>
  </si>
  <si>
    <t>TOTAL REPAIR &amp; MAINTENANCE-OTHER STRUCTURES</t>
  </si>
  <si>
    <t>REPAIR &amp; MAINTENANCE-OFFICE EQUIPMENT</t>
  </si>
  <si>
    <t>TOTAL REPAIR &amp; MAINTENANCE-OFFICE EQUIPMENT</t>
  </si>
  <si>
    <t>REPAIR &amp; MAINTENANCE-ICT Equipment and Software</t>
  </si>
  <si>
    <t>TOTAL REPAIR &amp; MAINTENANCE-ICT Equipment and Software</t>
  </si>
  <si>
    <t>REPAIR &amp; MAINTENANCE-Technical &amp; Scientific Equipment</t>
  </si>
  <si>
    <t>TOTAL REPAIR &amp; MAINTENANCE-Technical &amp; Scientific Equipment</t>
  </si>
  <si>
    <t>REPAIR &amp; MAINTENANCE-MOTOR VEHICLE</t>
  </si>
  <si>
    <t>TOTAL REPAIR &amp; MAINTENANCE-MOTOR VEHICLE</t>
  </si>
  <si>
    <t>REPAIR &amp; MAINTENANCE-OTHER PROPERTY, PLANT &amp; EQUIP.</t>
  </si>
  <si>
    <t>TOTAL REPAIR &amp; MAINTENANCE-OTHER PROPERTY, PLANT &amp; EQUIP.</t>
  </si>
  <si>
    <t>Other MOE-Publication &amp; Printing Expenses</t>
  </si>
  <si>
    <t>Other MOE-Representation Expenses</t>
  </si>
  <si>
    <t>CAF</t>
  </si>
  <si>
    <t>Other MO Expenses</t>
  </si>
  <si>
    <t xml:space="preserve"> SEMI-EXPENDABLE ITEMS </t>
  </si>
  <si>
    <t>Semi-Expendable  Office Equipment</t>
  </si>
  <si>
    <t>TOTAL Semi-Expendable Office Equipment</t>
  </si>
  <si>
    <t>Semi-Expendable -ICT Equipment</t>
  </si>
  <si>
    <t>TOTAL Semi-Expendable- ICT Equipment</t>
  </si>
  <si>
    <t>Semi-Expendable -FURNITURE &amp; FIXTURES</t>
  </si>
  <si>
    <t>TOTAL Semi-Expendable-Furniture &amp; Fixtures</t>
  </si>
  <si>
    <t>Semi-Expendable -SPORTS EQUIPMENT</t>
  </si>
  <si>
    <t>TOTAL Semi-Expendable-Sports Equipment</t>
  </si>
  <si>
    <t>Semi-Expendable -Other Machinery &amp; Equipment</t>
  </si>
  <si>
    <t>TOTAL Semi-Expendable-Other Machinery &amp; Equipment</t>
  </si>
  <si>
    <t>TOTAL MAINTENANCE &amp; OTHER OPERATING EXPENSES (MOOE)</t>
  </si>
  <si>
    <t xml:space="preserve"> CAPITAL OUTLAY (CO) ITEMS </t>
  </si>
  <si>
    <t>OFFICE BUILDING</t>
  </si>
  <si>
    <t>TOTAL Office Building</t>
  </si>
  <si>
    <t>SCHOOL BUILDING</t>
  </si>
  <si>
    <t>TOTAL School Building</t>
  </si>
  <si>
    <t>OTHER STRUCTURES</t>
  </si>
  <si>
    <t>TOTAL Other Structures</t>
  </si>
  <si>
    <t xml:space="preserve">OFFICE EQUIPMENT </t>
  </si>
  <si>
    <t>TOTAL Office Equipment</t>
  </si>
  <si>
    <t xml:space="preserve">TOTAL CAPITAL OUTLAY (CO) ITEMS </t>
  </si>
  <si>
    <t>Second Quarter</t>
  </si>
  <si>
    <t>First Quarter-Fourth Quarter</t>
  </si>
  <si>
    <t>Third Quarter</t>
  </si>
  <si>
    <t>PPF &amp; PU</t>
  </si>
  <si>
    <t>NP-53.5 Agency-to-Agency</t>
  </si>
  <si>
    <t>TOTAL Other MO Expenses</t>
  </si>
  <si>
    <t>OVERALL TOTAL (MOOE+CO)</t>
  </si>
  <si>
    <t>SCHOOL BUILDINGS</t>
  </si>
  <si>
    <t>Special Purpose Fund</t>
  </si>
  <si>
    <t xml:space="preserve">Cashier-002 </t>
  </si>
  <si>
    <t>Clinic-004</t>
  </si>
  <si>
    <t>NSTP-005</t>
  </si>
  <si>
    <t>ADSAS-008</t>
  </si>
  <si>
    <t>Extension-008</t>
  </si>
  <si>
    <t>GO-008</t>
  </si>
  <si>
    <t>TSC-008</t>
  </si>
  <si>
    <t>NSTP-008</t>
  </si>
  <si>
    <t>CULTURAL-008</t>
  </si>
  <si>
    <t>PESA-008</t>
  </si>
  <si>
    <t>QA-008</t>
  </si>
  <si>
    <t>TESDA-008</t>
  </si>
  <si>
    <t>CBA-016</t>
  </si>
  <si>
    <t>GO-016</t>
  </si>
  <si>
    <t>SO-016</t>
  </si>
  <si>
    <t>TESDA-017</t>
  </si>
  <si>
    <t>AO-030</t>
  </si>
  <si>
    <t>SSG-030</t>
  </si>
  <si>
    <t>CBA-031</t>
  </si>
  <si>
    <t>CED-031</t>
  </si>
  <si>
    <t>SOE-031</t>
  </si>
  <si>
    <t>CAS-031</t>
  </si>
  <si>
    <t>SCJE-031</t>
  </si>
  <si>
    <t>SCJE-037</t>
  </si>
  <si>
    <t>HRMO-038</t>
  </si>
  <si>
    <t>GAD-038</t>
  </si>
  <si>
    <t>GO-038</t>
  </si>
  <si>
    <t>TSC-038</t>
  </si>
  <si>
    <t>SSG-038</t>
  </si>
  <si>
    <t>TOTAL Other MOE-Representation Expenses</t>
  </si>
  <si>
    <t>OTHER LAND IMPROVEMENT</t>
  </si>
  <si>
    <t>TOTAL Other Land Improvements</t>
  </si>
  <si>
    <t>JOSE RIZAL MEMORIAL STATE UNIVERSITY-</t>
  </si>
  <si>
    <t>TAMPILISAN CAMPUS</t>
  </si>
  <si>
    <t xml:space="preserve"> Supply and delivery of commercial checkbooks</t>
  </si>
  <si>
    <t>Animal/Zoological Supplies Expenses</t>
  </si>
  <si>
    <t>CAF-003</t>
  </si>
  <si>
    <t xml:space="preserve"> Supply and delivery of Medical, Dental and Laboratory Supplies</t>
  </si>
  <si>
    <t>CAF-005</t>
  </si>
  <si>
    <t>Practicum-005</t>
  </si>
  <si>
    <t xml:space="preserve"> Supply and delivery of diesel and gasoline</t>
  </si>
  <si>
    <t>Supply and delivery of diesel and gasoline</t>
  </si>
  <si>
    <t>CAF-Research 005</t>
  </si>
  <si>
    <t>CAF-Research</t>
  </si>
  <si>
    <t>Practicum</t>
  </si>
  <si>
    <t>Agricultural and Marine Supplies Expenses</t>
  </si>
  <si>
    <t>GSO-006</t>
  </si>
  <si>
    <t>CAF-Lab-006</t>
  </si>
  <si>
    <t>CAF-Lab</t>
  </si>
  <si>
    <t>IMD</t>
  </si>
  <si>
    <t>CDRRM</t>
  </si>
  <si>
    <t>MIS</t>
  </si>
  <si>
    <t>Medical</t>
  </si>
  <si>
    <t>SKE</t>
  </si>
  <si>
    <t>Research-008</t>
  </si>
  <si>
    <t>Science Lab-008</t>
  </si>
  <si>
    <t>SKE-008</t>
  </si>
  <si>
    <t>IMD-008</t>
  </si>
  <si>
    <t>MIS-008</t>
  </si>
  <si>
    <t>Medical-008</t>
  </si>
  <si>
    <t>LIB-008</t>
  </si>
  <si>
    <t>REGISTRAR-008</t>
  </si>
  <si>
    <t>CCS-Extension</t>
  </si>
  <si>
    <t>CCS-008-Extension</t>
  </si>
  <si>
    <t>CBA-Org.</t>
  </si>
  <si>
    <t>Science Lab.</t>
  </si>
  <si>
    <t>REGISTRAR</t>
  </si>
  <si>
    <t>GUIDANCE</t>
  </si>
  <si>
    <t>CD-016</t>
  </si>
  <si>
    <t>REGISTRAR-016</t>
  </si>
  <si>
    <t>CCS-016</t>
  </si>
  <si>
    <t>CAS-Extension-016</t>
  </si>
  <si>
    <t xml:space="preserve"> Supply and delivery of tarpaulins</t>
  </si>
  <si>
    <t>SCJE-Extension-016</t>
  </si>
  <si>
    <t>Research-016</t>
  </si>
  <si>
    <t>CAF-Research-016</t>
  </si>
  <si>
    <t>CCS-Extension-016</t>
  </si>
  <si>
    <t>CBA-Extension-016</t>
  </si>
  <si>
    <t>SOE-Extension-016</t>
  </si>
  <si>
    <t>CAF-Extension-016</t>
  </si>
  <si>
    <t>CTED-Extension-0165</t>
  </si>
  <si>
    <t>TSC-016</t>
  </si>
  <si>
    <t>QA-016</t>
  </si>
  <si>
    <t>IMD-016</t>
  </si>
  <si>
    <t>GAD-016</t>
  </si>
  <si>
    <t>Lib-016</t>
  </si>
  <si>
    <t>Medical-016</t>
  </si>
  <si>
    <t>Campus Director</t>
  </si>
  <si>
    <t>Registrar</t>
  </si>
  <si>
    <t>CAS-Extension</t>
  </si>
  <si>
    <t>SCJE-Extension</t>
  </si>
  <si>
    <t>CBA-Extension</t>
  </si>
  <si>
    <t>SOE-Extension</t>
  </si>
  <si>
    <t>CAF-Extension</t>
  </si>
  <si>
    <t>CTED-Extension</t>
  </si>
  <si>
    <t>LIBRARY</t>
  </si>
  <si>
    <t>MEDICAL</t>
  </si>
  <si>
    <t>Supply and delivery of tarpaulins</t>
  </si>
  <si>
    <t>Printing and binding</t>
  </si>
  <si>
    <t>Supply and delivery of tarpulins</t>
  </si>
  <si>
    <t xml:space="preserve"> Printing of test questionnaires</t>
  </si>
  <si>
    <t>Accounting- 017- Supply and delivery of meals, dinner and breakfast for the key officials from the other campus- 25,000</t>
  </si>
  <si>
    <t>Budget-017</t>
  </si>
  <si>
    <t>CD-017</t>
  </si>
  <si>
    <t>SCJE-017</t>
  </si>
  <si>
    <t>Research-017</t>
  </si>
  <si>
    <t>CCS-017</t>
  </si>
  <si>
    <t>HRMO-017</t>
  </si>
  <si>
    <t>CAF-Research-017</t>
  </si>
  <si>
    <t>CCS-Extension-017</t>
  </si>
  <si>
    <t>CBA-Extension-017</t>
  </si>
  <si>
    <t>SCJE-Extension-017</t>
  </si>
  <si>
    <t>CAF-Extension-017</t>
  </si>
  <si>
    <t>CAS-Extension-017</t>
  </si>
  <si>
    <t>CTED-Extension-017</t>
  </si>
  <si>
    <t>SOE-Extension-017</t>
  </si>
  <si>
    <t>Extension-017</t>
  </si>
  <si>
    <t>Accounting-017</t>
  </si>
  <si>
    <t>QA-017</t>
  </si>
  <si>
    <t>CDRRM-017</t>
  </si>
  <si>
    <t>Medical-017</t>
  </si>
  <si>
    <t>GO-017</t>
  </si>
  <si>
    <t>Practicum-017</t>
  </si>
  <si>
    <t>Lib-017</t>
  </si>
  <si>
    <t>Supply and delivery of meals and snacks for the Local budget call and campus planning</t>
  </si>
  <si>
    <t>Supply and delivery of meals and snacks for the Human Resource activities</t>
  </si>
  <si>
    <t xml:space="preserve"> Supply and delivery of meals and snacks for the Campus Director's activities</t>
  </si>
  <si>
    <t>CCS- 017- Supply and delivery of snacks and meals for the CHED visit, DICT</t>
  </si>
  <si>
    <t>Budget</t>
  </si>
  <si>
    <t>CD</t>
  </si>
  <si>
    <t>Accounting</t>
  </si>
  <si>
    <t>Library</t>
  </si>
  <si>
    <t>TSEDA</t>
  </si>
  <si>
    <t>Supply and delivery of snacks and meals</t>
  </si>
  <si>
    <t>Supply and delivery of snacks and meals for the research activity</t>
  </si>
  <si>
    <t xml:space="preserve"> Supply and delivery of snacks and meals</t>
  </si>
  <si>
    <t>Supply and delivery of snacks and meals for the extension activity of College of Computing Studies</t>
  </si>
  <si>
    <t>Supply and delivery of snacks and meals for the extension activity of School of Criminal Justice Education</t>
  </si>
  <si>
    <t xml:space="preserve"> Supply and delivery of snacks and meals for the extension activity of College of Business Administration</t>
  </si>
  <si>
    <t>Supply and delivery of snacks and meals for the extension activity of School of Engineering</t>
  </si>
  <si>
    <t>Supply and delivery of snacks and meals for the extension activity of College of Agriculture and Forestry</t>
  </si>
  <si>
    <t xml:space="preserve"> Supply and delivery of snacks and meals for the extension activity of College of Arts and Sciences</t>
  </si>
  <si>
    <t>Supply and delivery of snacks and meals for the extension activity of College of Teacher Education</t>
  </si>
  <si>
    <t>Supply and delivery of snacks and meals- Extension office</t>
  </si>
  <si>
    <t xml:space="preserve"> Representation Expenses for the Campus Director's</t>
  </si>
  <si>
    <t>Supply and delivery of snacks and meals for various activities (orientation, entrance exam, etc.)</t>
  </si>
  <si>
    <t>Supply and delivery of snacks and meals for TESDA assessment and training</t>
  </si>
  <si>
    <t>CBA-021</t>
  </si>
  <si>
    <t>PPF &amp; PU-021</t>
  </si>
  <si>
    <t>SOE-021</t>
  </si>
  <si>
    <t>CED-021</t>
  </si>
  <si>
    <t>SCJE-021</t>
  </si>
  <si>
    <t>Supplies and Materials for Minor Repair of School Buildings</t>
  </si>
  <si>
    <t>Repair of classrooms- School of Engineering</t>
  </si>
  <si>
    <t xml:space="preserve"> Repair and maintenance of classrooms</t>
  </si>
  <si>
    <t xml:space="preserve"> Fees and Charges for recalibration and Maintenance of Laboratory equipment/Tools/Devices</t>
  </si>
  <si>
    <t>Laboratory Supplies/Equipment Maintenance</t>
  </si>
  <si>
    <t>Repairs and Maintenance - Power Supply</t>
  </si>
  <si>
    <t>Supplies and Materials for Maintenace and Repair of Generator Set</t>
  </si>
  <si>
    <t xml:space="preserve"> Repair of office equipments</t>
  </si>
  <si>
    <t>Repair of office equipments</t>
  </si>
  <si>
    <t>Clean/Repair/Replace of office Equipment</t>
  </si>
  <si>
    <t>Repair of playgrounds</t>
  </si>
  <si>
    <t>Supplies and Materials for Maint. And Repair of Motor Vehicles</t>
  </si>
  <si>
    <t>Repair of ICT equipments for various offices</t>
  </si>
  <si>
    <t>Maintenance of aircon</t>
  </si>
  <si>
    <t>Supply and delivery of agricultural equipment</t>
  </si>
  <si>
    <t>Repairs and Maintenance - Buildings</t>
  </si>
  <si>
    <t>CDRRM-021</t>
  </si>
  <si>
    <t>Research-021</t>
  </si>
  <si>
    <t>Extension-021</t>
  </si>
  <si>
    <t>GAD-021</t>
  </si>
  <si>
    <t>Supply and delivery of diesel and gasoline for the organic farm</t>
  </si>
  <si>
    <t>DSAS</t>
  </si>
  <si>
    <t>SOE-030</t>
  </si>
  <si>
    <t>CAS-Research-030</t>
  </si>
  <si>
    <t>Common Fund-BOR</t>
  </si>
  <si>
    <t>Faculty Union</t>
  </si>
  <si>
    <t>CBA-Org.-030</t>
  </si>
  <si>
    <t>FASMIN-030</t>
  </si>
  <si>
    <t>CAS-Stud.Org.-030</t>
  </si>
  <si>
    <t>SOE Org.-030-</t>
  </si>
  <si>
    <t xml:space="preserve">NSTP-030- </t>
  </si>
  <si>
    <t>Practicum-030</t>
  </si>
  <si>
    <t>Registrar-030</t>
  </si>
  <si>
    <t>DSAS-030</t>
  </si>
  <si>
    <t>BOR-030</t>
  </si>
  <si>
    <t>Faculty Union-030</t>
  </si>
  <si>
    <t>Junior High School-030</t>
  </si>
  <si>
    <t>CAS-Research</t>
  </si>
  <si>
    <t>CBA-Org.-</t>
  </si>
  <si>
    <t>CAS-Stud.Org.-</t>
  </si>
  <si>
    <t>SOE Org.</t>
  </si>
  <si>
    <t>Junior High School</t>
  </si>
  <si>
    <t>Good lumber - to be use for Tarpaulin Frames and Stands</t>
  </si>
  <si>
    <t>BOR Expenses</t>
  </si>
  <si>
    <t xml:space="preserve"> Incentives for the TSC members and other activities</t>
  </si>
  <si>
    <t>PESA Activities (MASTS, SCUAA, Sports Festival, University Week)</t>
  </si>
  <si>
    <t xml:space="preserve"> Rental for the sound system and LED wall for the Commencement Exercises</t>
  </si>
  <si>
    <t>CBA-Org.-031</t>
  </si>
  <si>
    <t>Extension-031</t>
  </si>
  <si>
    <t>GAD-031</t>
  </si>
  <si>
    <t>MIS-031</t>
  </si>
  <si>
    <t>Lib.-031</t>
  </si>
  <si>
    <t>Practicum-031</t>
  </si>
  <si>
    <t>Lib.</t>
  </si>
  <si>
    <t>Supply and delivery of 1 unit heavy duty binding machine</t>
  </si>
  <si>
    <t>Supply and delivery of 1 smart TV</t>
  </si>
  <si>
    <t xml:space="preserve"> Supply and Delivery of Binding Machine</t>
  </si>
  <si>
    <t xml:space="preserve"> Supply and delivery of 1 smart TV</t>
  </si>
  <si>
    <t>Supply and delivery of 2 units Smart TV, 60"</t>
  </si>
  <si>
    <t>Supply and Delivery of SMART LED TV</t>
  </si>
  <si>
    <t>Supply and delivery of 1 unit type writer- Library</t>
  </si>
  <si>
    <t>Practicum-031- Supply and Delivery of LED Smart TV Flat screen</t>
  </si>
  <si>
    <t>CBA-Org</t>
  </si>
  <si>
    <t>CBA-Research</t>
  </si>
  <si>
    <t>SSG - 032</t>
  </si>
  <si>
    <t>CBA-Org - 032</t>
  </si>
  <si>
    <t>Science Lab. - 032</t>
  </si>
  <si>
    <t>BAC - 032</t>
  </si>
  <si>
    <t>Cashier - 032</t>
  </si>
  <si>
    <t>CD - 032</t>
  </si>
  <si>
    <t>GSO - 032</t>
  </si>
  <si>
    <t>Registrar - 032</t>
  </si>
  <si>
    <t>CBA - 032</t>
  </si>
  <si>
    <t>QA - 032</t>
  </si>
  <si>
    <t>IMD - 032</t>
  </si>
  <si>
    <t>SO - 032</t>
  </si>
  <si>
    <t>CDRRM - 032</t>
  </si>
  <si>
    <t>Research - 032</t>
  </si>
  <si>
    <t>CCS-Extension - 032</t>
  </si>
  <si>
    <t>CBA-Research - 032</t>
  </si>
  <si>
    <t>MIS - 032</t>
  </si>
  <si>
    <t>SCJE - 032</t>
  </si>
  <si>
    <t>CAS-Research - 032</t>
  </si>
  <si>
    <t>GAD - 032</t>
  </si>
  <si>
    <t>GO - 032</t>
  </si>
  <si>
    <t>Practicum - 032</t>
  </si>
  <si>
    <t>Supply and Delivery of 1 unit printer</t>
  </si>
  <si>
    <t xml:space="preserve"> Supply and delivery of 1 unit printer</t>
  </si>
  <si>
    <t>Supply and delivery of 2 units printer</t>
  </si>
  <si>
    <t>GSO-032- CCTV Camera (8 channels)- Security Office</t>
  </si>
  <si>
    <t>Supply and delivery of 1 unit printer</t>
  </si>
  <si>
    <t>Supply and delivery of CCTV</t>
  </si>
  <si>
    <t xml:space="preserve"> Supply and delivery of 1 unit Printer</t>
  </si>
  <si>
    <t xml:space="preserve"> Supply and Delivery of 1 unit printer</t>
  </si>
  <si>
    <t>Supply and Delivery of Router</t>
  </si>
  <si>
    <t>PESA-037</t>
  </si>
  <si>
    <t xml:space="preserve"> Supply and Delivery of Karatedo Equipment</t>
  </si>
  <si>
    <t>Supply and Delivery of Sports Equipment</t>
  </si>
  <si>
    <t>CAF - 037</t>
  </si>
  <si>
    <t>SCJE - 037</t>
  </si>
  <si>
    <t>SOE - 037</t>
  </si>
  <si>
    <t>CAS-Research - 037</t>
  </si>
  <si>
    <t>GAD - 037</t>
  </si>
  <si>
    <t>GSO - 037</t>
  </si>
  <si>
    <t>SKE - 037</t>
  </si>
  <si>
    <t>Cultural - 037</t>
  </si>
  <si>
    <t>CBA - 037</t>
  </si>
  <si>
    <t>Supply and delivery of 1 unit brush cutter for the organic farm</t>
  </si>
  <si>
    <t>Supply and delivery of 1 unit Refrigerator 5 cu ft (for Crim. Laboratory)</t>
  </si>
  <si>
    <t xml:space="preserve"> Supply and delivery of 1 unit Portable Trolly Speaker with Wireless Microphone 5 cu ft (for Crim. Laboratory)</t>
  </si>
  <si>
    <t>Supply and delivery of Multi-Functional Treadmill Machine</t>
  </si>
  <si>
    <t>Supply and delivery of Bass Drum beater (Heavy Duty)</t>
  </si>
  <si>
    <t>Supply and Delivery of 1 unit microphone</t>
  </si>
  <si>
    <t>Semi-Expendable -Technical and Scientific Equipment</t>
  </si>
  <si>
    <t>TOTAL Semi-Expendable -Technical and Scientific Equipment</t>
  </si>
  <si>
    <t>CAF-LAB</t>
  </si>
  <si>
    <t>REC</t>
  </si>
  <si>
    <t>Library-038</t>
  </si>
  <si>
    <t>SKE-038</t>
  </si>
  <si>
    <t>REC-038</t>
  </si>
  <si>
    <t>Accounting-038</t>
  </si>
  <si>
    <t>CD-038</t>
  </si>
  <si>
    <t>GSO-038</t>
  </si>
  <si>
    <t>SO-038</t>
  </si>
  <si>
    <t>CCS-038</t>
  </si>
  <si>
    <t>CAS-038</t>
  </si>
  <si>
    <t>SCJE-038</t>
  </si>
  <si>
    <t>QA-038</t>
  </si>
  <si>
    <t>CDRRM-038</t>
  </si>
  <si>
    <t>Science Lab.-038</t>
  </si>
  <si>
    <t>Supply and delivery of 4 units metal rack shelf storage</t>
  </si>
  <si>
    <t>Supply and delivery of materials for the installation of shelves and cabinets</t>
  </si>
  <si>
    <t>Supply and delivery of 2 chandelier</t>
  </si>
  <si>
    <t xml:space="preserve">Installation of Grills and Safety Locks of Security Office </t>
  </si>
  <si>
    <t>Supply and Delivery of Monoblock Chair (High Back)</t>
  </si>
  <si>
    <t>Supply and Delivery of 1 white board</t>
  </si>
  <si>
    <t xml:space="preserve"> Supply and delivery of swivel chair</t>
  </si>
  <si>
    <t>Semi-Expendable -books</t>
  </si>
  <si>
    <t>TOTAL Semi-Expendable-Books</t>
  </si>
  <si>
    <t>Supply and delivery of book</t>
  </si>
  <si>
    <t xml:space="preserve">Library </t>
  </si>
  <si>
    <t>Extension-047</t>
  </si>
  <si>
    <t>Purchase, Delivery and installation of 1 unit Air Conditioner (Window type, 2hp)</t>
  </si>
  <si>
    <t xml:space="preserve"> Phase 2 for SSG Office Renovation</t>
  </si>
  <si>
    <t>GSO-047</t>
  </si>
  <si>
    <t>QA-047</t>
  </si>
  <si>
    <t>TOTAL Animal/Zoological Supplies Expenses</t>
  </si>
  <si>
    <t>TOTAL REPAIR &amp; MAINTENANCE-Power Supply</t>
  </si>
  <si>
    <t>REPAIR &amp; MAINTENANCE-Power Supply</t>
  </si>
  <si>
    <t>Competitive bidding</t>
  </si>
  <si>
    <t>Maintenance &amp; Other Operating Expenses</t>
  </si>
  <si>
    <t xml:space="preserve"> Annual Procurement Plan for FY 2025 (STF)</t>
  </si>
  <si>
    <t>Prepared by:</t>
  </si>
  <si>
    <t>BREX B. CAMILO</t>
  </si>
  <si>
    <t>Recommended by:</t>
  </si>
  <si>
    <t>Noted by:</t>
  </si>
  <si>
    <t>BENJIE B. CAMILO</t>
  </si>
  <si>
    <t>Approved:</t>
  </si>
  <si>
    <t>MERLYN N. LUZA, E.M.D., J.D.</t>
  </si>
  <si>
    <t xml:space="preserve">                   Funds Availability:</t>
  </si>
  <si>
    <t xml:space="preserve">                   Budget Officer II</t>
  </si>
  <si>
    <r>
      <t>Other MOE</t>
    </r>
    <r>
      <rPr>
        <b/>
        <i/>
        <sz val="20"/>
        <rFont val="Times New Roman"/>
        <family val="1"/>
      </rPr>
      <t>-Printing &amp; Binding Expenses</t>
    </r>
  </si>
  <si>
    <r>
      <t>Other MOE</t>
    </r>
    <r>
      <rPr>
        <b/>
        <i/>
        <sz val="20"/>
        <color rgb="FF002060"/>
        <rFont val="Times New Roman"/>
        <family val="1"/>
      </rPr>
      <t>-Representation Expenses</t>
    </r>
  </si>
  <si>
    <r>
      <t xml:space="preserve">Other MO </t>
    </r>
    <r>
      <rPr>
        <b/>
        <i/>
        <sz val="20"/>
        <color rgb="FF002060"/>
        <rFont val="Times New Roman"/>
        <family val="1"/>
      </rPr>
      <t>Expenses</t>
    </r>
  </si>
  <si>
    <t>TOTAL Other MOE-Publication &amp; Printing Expenses</t>
  </si>
  <si>
    <t>TOTAL AGRICULTURAL AND MARINE SUPPLIES EXPENSES</t>
  </si>
  <si>
    <t>SSG-008</t>
  </si>
  <si>
    <t>nO</t>
  </si>
  <si>
    <t>Supply and delivery of hologram stickers for transcript of records, diploma with 3D hologram sticker,  diploma case, and lei for commencement exercises</t>
  </si>
  <si>
    <t>CDRRM-08</t>
  </si>
  <si>
    <t>Supply and delivery of long sleeve shirt, t-shirt sumblimation, school bag packs and etc.</t>
  </si>
  <si>
    <t>Supply and delivery of printed and bounded commencement programs and tarpulins for the Commencement Exercises</t>
  </si>
  <si>
    <t>Supply and delivery of snacks and meals for the local ISO audit- Quality Assurance, ISO Annual Audit, COPC for BSABE and Annual RQUAT Monitoring</t>
  </si>
  <si>
    <t>CBA-Org.-021</t>
  </si>
  <si>
    <t>Repair of Young elite society office</t>
  </si>
  <si>
    <t>SO-024</t>
  </si>
  <si>
    <t>CBA-024</t>
  </si>
  <si>
    <t>QA-024</t>
  </si>
  <si>
    <t>HRMO-026</t>
  </si>
  <si>
    <t>BAC-029</t>
  </si>
  <si>
    <t>CAF-026</t>
  </si>
  <si>
    <t>Student's Incentives for Latin Honor's &amp; Other Academic Awardees and Research Related Activity ( Presentation &amp; Publication)</t>
  </si>
  <si>
    <t xml:space="preserve"> Intercollegiate Student Festival 2025, Election 2025, Valentine's Day, Class Opening, Teacher's Day and SSG Incentives</t>
  </si>
  <si>
    <t xml:space="preserve">Supply &amp; Delivery of Bamboo's (whole) for the Paninda Festival, Incentives for judges for the Paninda Festival, Canopy rental for the Paninda Festival,  Financial Literacy, Skills Assessment and Other students activities </t>
  </si>
  <si>
    <t xml:space="preserve">  Sounds rental and supply &amp;delivery of materials for Local congress express and Regional FASMIN Congres</t>
  </si>
  <si>
    <t>CTED-Org.-030</t>
  </si>
  <si>
    <t xml:space="preserve">Expenses for the CTED Student Organization Activities </t>
  </si>
  <si>
    <t>CTED-Org</t>
  </si>
  <si>
    <t>SCJE Org.-030</t>
  </si>
  <si>
    <t>SCJE-Org.</t>
  </si>
  <si>
    <t>CCS Org.-030</t>
  </si>
  <si>
    <t>CCS-org.</t>
  </si>
  <si>
    <t>Student Org.-030</t>
  </si>
  <si>
    <t>Student Org.</t>
  </si>
  <si>
    <t>TSC-030</t>
  </si>
  <si>
    <t>QA- 030</t>
  </si>
  <si>
    <t>PESA-030</t>
  </si>
  <si>
    <t xml:space="preserve"> Pinning and Badging, Culmination and Seniors night Program  and  Internship Training Activities</t>
  </si>
  <si>
    <t>Supply and Delivery of dslr rechargeable Battery 7.2v 123mah 8.9 wh and  DSLR Memory card</t>
  </si>
  <si>
    <t>Semi-Expendable -IT Equipment</t>
  </si>
  <si>
    <t>ADMIN-032</t>
  </si>
  <si>
    <t>Supply &amp; Delivery of materials for the implementation of e-NGAS and E-Budget</t>
  </si>
  <si>
    <t>ADMIN</t>
  </si>
  <si>
    <t>CBA-032</t>
  </si>
  <si>
    <t>Supply, Delivery and Installation of 1 set CCTV</t>
  </si>
  <si>
    <t>Supply and delivery of safety vest, Hard Hat, Leather Welding Working Gloves, Digital Weighing Scale, 100g weight Capacity and Digital Weighing Scale, 10g weight Capacity</t>
  </si>
  <si>
    <t>Supply and delivery of Digital Thermometer, Glass slides (palin/clear glass, 1 pack=72 pieces), Cover slip glass (22x22mm,100pcs/box), Safety/protective googles and Dissecting set in 16 pieces</t>
  </si>
  <si>
    <t xml:space="preserve"> Supply and delivery of burette stand with clamp, munsell soil color book, Wood lens, Suunto Compas,  Engineering Steel Tape (100meter) and  glass burette with straight PTFE stopcock 100 ml &amp; etc. </t>
  </si>
  <si>
    <t>Supply &amp; Delivery of Office Rotating Stool/Chair</t>
  </si>
  <si>
    <t xml:space="preserve"> Supply and delivery of 1 pc office chair with headrest and 1 unit Steel Cabinet</t>
  </si>
  <si>
    <t xml:space="preserve"> Supply and delivery of 1 unit podium/lectern, Steel Book Cart, Computer Table, Swivel Chair Map Storage and etc.</t>
  </si>
  <si>
    <t>ICT EQUIPMENT</t>
  </si>
  <si>
    <t>Rehabilitation and Improvement of Bagong Lipunan Building</t>
  </si>
  <si>
    <t>Roofing of Academic - Religious Activity Center</t>
  </si>
  <si>
    <t>Supply &amp; Delivery of Tiles and etc, for the repair and Maintenance of classrooms</t>
  </si>
  <si>
    <t>Construction of Waiting Shed</t>
  </si>
  <si>
    <t>Construction of Comfort Room-Guidance Office</t>
  </si>
  <si>
    <t>Completion of Tissue Culture Laboratory</t>
  </si>
  <si>
    <t>SCJE-Firing Range</t>
  </si>
  <si>
    <t xml:space="preserve">Supply and Delivery of Power Saw and 3 HP Inverter Standing Aircon </t>
  </si>
  <si>
    <t>Purchase, Delivery and installation of 1 unit 4hp aircon</t>
  </si>
  <si>
    <t>Supply and delivery of agricultural supplies</t>
  </si>
  <si>
    <t>Expenses Faculty Union Activities</t>
  </si>
  <si>
    <t xml:space="preserve"> Expenses for Student Org. Activities (e.g. LLS)</t>
  </si>
  <si>
    <t xml:space="preserve"> Expenses for PSABE-PPG Activities</t>
  </si>
  <si>
    <t>Expenses for Crime Bluster Activities</t>
  </si>
  <si>
    <t>Expenses for PSITS Activities</t>
  </si>
  <si>
    <t>Expenses for Student Activities</t>
  </si>
  <si>
    <t xml:space="preserve"> Expenses for University Week 2025</t>
  </si>
  <si>
    <t>Expenses for AACCUP level 1- BPED</t>
  </si>
  <si>
    <t>Expenses for Joint Academic and Admin Council Meeting</t>
  </si>
  <si>
    <t>Expenses for Academic Convocation</t>
  </si>
  <si>
    <t>Expenses for Tactical Inspection</t>
  </si>
  <si>
    <t>Expenses for Honor's day and Commencement Exercises activity</t>
  </si>
  <si>
    <t>Expenses for Laboratory High School Activities</t>
  </si>
  <si>
    <t>Expenses for CAS Research Activities</t>
  </si>
  <si>
    <t xml:space="preserve"> Supply &amp; Delivery of Materials for the Repair of CDRRM office</t>
  </si>
  <si>
    <t>Supply &amp; Delivery of Materials for the Repair of research office</t>
  </si>
  <si>
    <t xml:space="preserve"> Supply &amp; Delivery of Materials for the Repair of extension office</t>
  </si>
  <si>
    <t>Supply &amp; Delivery of Materials for the Minor Repair of Office Buildings</t>
  </si>
  <si>
    <t>Supply &amp; Delivery of Materials for the Repair of GAD office</t>
  </si>
  <si>
    <t>Supply and delivery of Brooms, Tissue and etc.</t>
  </si>
  <si>
    <t>Supply and delivery of hand soap, toilet brush &amp; etc.</t>
  </si>
  <si>
    <t>Supply and delivery of supplies and materials forTarpaulins Display Structure</t>
  </si>
  <si>
    <t>Supply and delivery of Air Freshener 360 ml, t-shirt for IMD members &amp; etc.</t>
  </si>
  <si>
    <t>Supply and delivery of Ethyl Alcohol (70%), Floor Spin Mop with bucket 360 Revolving/Rotating (for cleaning) &amp; etc.</t>
  </si>
  <si>
    <t>Supply and delivery of Mouse (Optical &amp; Ps2), Keyboard (Optical &amp; Ps2), RJ45 Cat6(1000pcs), RJ45 Crimper Passthrough with tester &amp; etc.</t>
  </si>
  <si>
    <t>Supply and delivery of Ribbon for Leigh, Plaque, Souvenir Tote Bag and Mug, Assorted Groceries and etc.</t>
  </si>
  <si>
    <t>Supply and delivery of school bag packs, Flash Drive (high performance 8Gb), Phillip Screwdriver (High Quality 8" Inch with Rubber Handle), Storage Box 12 Litre Container with handle High Quality and Plaque Certificate</t>
  </si>
  <si>
    <t>Supply and delivery of assoreted groceries, balloons, and etc.</t>
  </si>
  <si>
    <t>Supply and delivery of polo-shirt for the TSC members, Office Rugs, Elastic Sofa Cover, 3 in 1 Elegant Ring Curtain &amp; etc.</t>
  </si>
  <si>
    <t xml:space="preserve"> Supply and delivery of 1 unit Smart TV 65", 1 set Tripod PXW-Z190V Camcorder,  1 set Camera Wireless Video , Transmission, transmitter and reciever for PXW-Z190V Camcorder, and 1 unit Aircon (Inverter Split Type) with installation</t>
  </si>
  <si>
    <t>Supply and Delivery of Aicondition Unit</t>
  </si>
  <si>
    <t xml:space="preserve">Supply and delivery of Wireless Projector (Full High Defibition, White Projector Screen with stand (100 inch Resolution), Printer, and Portable External Hard Drive </t>
  </si>
  <si>
    <t xml:space="preserve"> Purchase of 2 units external hardrive, Flash Drive, UPS, and AVR</t>
  </si>
  <si>
    <t>Supply and delivery of 1 set computer, SSD, and 1 uni Laptop</t>
  </si>
  <si>
    <t>Supply and delivery of 1 unit wireless router, 1 unit AVR, 1 unit Printer and 1 unit Projector</t>
  </si>
  <si>
    <t xml:space="preserve"> Supply and delivery of 1 unit printer, 1 unit desktop computer, 1 unit UPS and 1 pc. SSD</t>
  </si>
  <si>
    <t>Supply and delivery of 1 pc SSD, 1 pack RJ 45, 1 box UTP Cable Cat6, 3pcs. Network Cable LAN TESTER, 3 pcs. Aruino Uno Advance Starter Kit, and 1 unit 3 in 1 Printer</t>
  </si>
  <si>
    <t xml:space="preserve"> Supply and delivery of 1 unit Projector, 2 rolls Fiber Optic Cable, 3 pcs. FIBER NAP BOX BLACK 1:8 CASSETTE TYPE PLC with TYPE FIBER OPTIC MATERIAL NAP BOX, Fast Connector Sc Connector and etc.</t>
  </si>
  <si>
    <t xml:space="preserve"> Supply and Delivery of 1 unit laptop and Mouse Clicker</t>
  </si>
  <si>
    <t xml:space="preserve"> Supply and delivery of External Hard Drive and Computer Monitor</t>
  </si>
  <si>
    <t>Supply and delivery of 1 unit Wired Handheld Microphone and 1 unit Wood Planer 3-1/4" 500W</t>
  </si>
  <si>
    <t>Supply and delivery of Electric Pressure Washer, Acyteline Cutting and Welding Kit, Heavy Duty Submersible Pool Vacuum, Aluminum Foldable Ladder 12 steps, Analog Multi-Tester, Impact Drill, Angle Grinder, Digital Clamp Meter, and 1 unit Airconditioner Unit (Split Type)</t>
  </si>
  <si>
    <t xml:space="preserve"> Supply and delivery of Snare Drum, Bass Drum Harness-Holder-Sling &amp; Belt and Drum Heads</t>
  </si>
  <si>
    <t>Supply and delivery of Tools, Spare Parts, and Supply Cabinet</t>
  </si>
  <si>
    <t>Supply and delivery of 1 high back swivel chair</t>
  </si>
  <si>
    <t>Supply and delivery of 2 units steel cabinet</t>
  </si>
  <si>
    <t>Supply and delivery of 75 pcs monobloc chairs, 4pcs whiteboard and 1 unit Steel Cabinet</t>
  </si>
  <si>
    <t>Supply and Delivery of Chairs with Arms, Confefrence Table and Classroom Table</t>
  </si>
  <si>
    <t>Supply and delivery of 1 unit TV wall mount, 1 pc. Whiteboard and 1 pc. Banner stand</t>
  </si>
  <si>
    <t>Supply and delivery of 1 unit steel cabinet, 1 unit Electric Fan Steel stand fan</t>
  </si>
  <si>
    <t xml:space="preserve"> Supply and delivery of 1 unit steel cabinet, 1 uint Steel Filing Cabinet, and Conference Table</t>
  </si>
  <si>
    <t xml:space="preserve">Supply and Delivery of Cleopatra bench, Book Shelves and Paper Organizer </t>
  </si>
  <si>
    <t>PPF &amp; PU-A</t>
  </si>
  <si>
    <t>N/A</t>
  </si>
  <si>
    <t>Supply and delivery of Sports Supplies and Materials (MASTS, SCUAA, Sports Festival, University Week)</t>
  </si>
  <si>
    <t xml:space="preserve"> Supply and delivery of Featherlace, Spray Paint (Silver &amp; Black) and Sports Supplies and Materials (MASTS SCUAA, Sports Festival, University Week) </t>
  </si>
  <si>
    <t xml:space="preserve"> Supply and delivery of Certificate frame with glass, Case clear transparent plastic storage box and 1 meter with, 1/2 meter hieght</t>
  </si>
  <si>
    <t xml:space="preserve"> Supply and delivery of Testing materials</t>
  </si>
  <si>
    <t>Supply and delivery of medals, alcohol and certificate frames &amp; etc.</t>
  </si>
  <si>
    <t>Supply and delivery of Alcohol, Paints,  Judas Belt, Kwitis &amp; etc.</t>
  </si>
  <si>
    <t>Supply &amp; Delivery of Materials needed for the TESDA Assessment and trainings (Boots, Alcohol, Budding Knife, Buri Hat, Bolo &amp; etc.</t>
  </si>
  <si>
    <t>Supply and delivery of Alcohol, Tissue, Hand Soap &amp; etc.</t>
  </si>
  <si>
    <t>Supply and Delivery of 2 unit printer</t>
  </si>
  <si>
    <t>Roof Renovation of CAS and SCJE Buildings</t>
  </si>
  <si>
    <t>Construction of Kitchen for HM Laboratory</t>
  </si>
  <si>
    <t>SSG- Construction of waiting shed- Governors Project</t>
  </si>
  <si>
    <t>PPF&amp;PU- Construction of Comfort - Guidance office</t>
  </si>
  <si>
    <t xml:space="preserve">         CHERRY JANE B. LABRADOR</t>
  </si>
  <si>
    <t>Administrative Officer V</t>
  </si>
  <si>
    <t>IGP</t>
  </si>
  <si>
    <t>IGP-003</t>
  </si>
  <si>
    <t>IGP-005</t>
  </si>
  <si>
    <t>IGP-006</t>
  </si>
  <si>
    <t>IGP-008</t>
  </si>
  <si>
    <t>TOTAL OTHER SUPPLIES &amp; MATERIELAS EXPENSES</t>
  </si>
  <si>
    <t xml:space="preserve"> Annual Procurement Plan for FY 2025 (GAA)</t>
  </si>
  <si>
    <t>BUDGET</t>
  </si>
  <si>
    <t>HRMO-008</t>
  </si>
  <si>
    <t>BUDGET-008</t>
  </si>
  <si>
    <t>CD-008</t>
  </si>
  <si>
    <t>GSO-008</t>
  </si>
  <si>
    <t>CBA-008</t>
  </si>
  <si>
    <t>SO-008</t>
  </si>
  <si>
    <t>CCS-EXTENSION-008</t>
  </si>
  <si>
    <t>SOE-008</t>
  </si>
  <si>
    <t>CAS-008</t>
  </si>
  <si>
    <t>SCJE-008</t>
  </si>
  <si>
    <t>CAF-008</t>
  </si>
  <si>
    <t>EXTENSION-008</t>
  </si>
  <si>
    <t>GAA</t>
  </si>
  <si>
    <t>CCS-EXTENSION</t>
  </si>
  <si>
    <t>EXTENSION</t>
  </si>
  <si>
    <t xml:space="preserve">GAD Activities (VAWC, Women's Month, Team Building &amp; etc,) </t>
  </si>
  <si>
    <t xml:space="preserve">Supply and delivery of Alcohol Spray (500ml), Tissue Paper (Interfolded 3ply), and  Air Freshener Spray Lemon </t>
  </si>
  <si>
    <t>Supply and delivery of Computer Mouse, Computer keyboard, and Flash Drive (64GB)</t>
  </si>
  <si>
    <t>Supply and delivery of Alcohol, 70%, Insect Killer spray, 500 ml, Glass cleaner spray (500 ml) , Bath soap (60 grams) &amp; etc.</t>
  </si>
  <si>
    <t>Supply and delivery of Extension Wire (5meters, 4 gang), Tornado Mop, w/Spin, dry bucket, (durable, 1 free mop head), Muriatic Acid &amp; etc.</t>
  </si>
  <si>
    <t>Supply and delivery of Diploma Case, Medals &amp; etc.</t>
  </si>
  <si>
    <t>Supply and delivery of Albatross Deodorizer, 100g, Asorte, Detergent Powder, Dishwashing paste, 400g &amp; etc.</t>
  </si>
  <si>
    <t xml:space="preserve">Supply and delivery of Toilet Tissue, Soap hand Wash (1000 ml), Alcohol (500ml), Zonrox  (1000ml) &amp; etc. </t>
  </si>
  <si>
    <t>Supply and delivery of Extension Wire (10 meters), Teakwondo Uniform, and Karatedo Uniform</t>
  </si>
  <si>
    <t>Supply and delivery of  (pollyethylene Bag 4x7 inc.) and Denatured alcohol, Laboratory grade</t>
  </si>
  <si>
    <t>Supply and delivery of Plaque Certificate, Flash Drive (high performance 8Gb), Phillip Screwdriver (High Quality 8" Inch with Rubber Handle) and Storage Box 12 Litre Container with handle High Quality</t>
  </si>
  <si>
    <t>Supply and delivery of Certificate Frame, Alcohol (1000ml.), Hand Soap, 60g. &amp; etc.</t>
  </si>
  <si>
    <t>Supply and delivery of Tissue, Alcohol Spray (500ml.) &amp; etc.</t>
  </si>
  <si>
    <t>Supply and delivery of Alcohol Spray (500ml), Tissue Paper (Interfolded 3ply), and  Air Freshener Spray Lemon  &amp; etc.</t>
  </si>
  <si>
    <t xml:space="preserve"> Annual Procurement Plan for FY 2025 (IGP)</t>
  </si>
  <si>
    <t>Supply and delivery of supplies barb Wire,  Encandecent bulb,    Rubber bulb socket,  hog wire   (100 metrs) &amp; etc.</t>
  </si>
  <si>
    <t xml:space="preserve">Supply and delivery of Gestating (50kg) Premium, Lactating (50kg) Premium,  Grower (50kg) Premium, </t>
  </si>
  <si>
    <t xml:space="preserve"> Supply and delivery of Belamyl (100ml), Teramycine LA (100ml) &amp; etc.</t>
  </si>
  <si>
    <t>Head, BAC Secretariat</t>
  </si>
  <si>
    <t>KEVIN ROBERT L.LABIANO, ABE</t>
  </si>
  <si>
    <t>Supply Officer I</t>
  </si>
  <si>
    <t>BREX B. CAMILO, CE</t>
  </si>
  <si>
    <t>Head, BAC  Secretariat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</si>
</sst>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 ;&quot; (&quot;#,##0.00\);&quot; -&quot;#\ ;@\ "/>
    <numFmt numFmtId="165" formatCode="_-* #,##0.00_-;\-* #,##0.00_-;_-* &quot;-&quot;??_-;_-@_-"/>
  </numFmts>
  <fonts count="22" x14ac:knownFonts="1">
    <font>
      <sz val="11"/>
      <color theme="1"/>
      <name val="Calibri"/>
      <family val="2"/>
      <scheme val="minor"/>
    </font>
    <font>
      <sz val="11"/>
      <color theme="1"/>
      <name val="Calibri"/>
      <family val="2"/>
      <scheme val="minor"/>
    </font>
    <font>
      <sz val="8"/>
      <name val="Calibri"/>
      <family val="2"/>
      <scheme val="minor"/>
    </font>
    <font>
      <b/>
      <sz val="20"/>
      <color rgb="FF002060"/>
      <name val="Times New Roman"/>
      <family val="1"/>
    </font>
    <font>
      <b/>
      <sz val="20"/>
      <color rgb="FF0070C0"/>
      <name val="Times New Roman"/>
      <family val="1"/>
    </font>
    <font>
      <b/>
      <sz val="20"/>
      <color indexed="8"/>
      <name val="Times New Roman"/>
      <family val="1"/>
    </font>
    <font>
      <sz val="20"/>
      <name val="Times New Roman"/>
      <family val="1"/>
    </font>
    <font>
      <b/>
      <sz val="20"/>
      <name val="Times New Roman"/>
      <family val="1"/>
    </font>
    <font>
      <sz val="20"/>
      <color indexed="8"/>
      <name val="Times New Roman"/>
      <family val="1"/>
    </font>
    <font>
      <sz val="20"/>
      <color rgb="FF002060"/>
      <name val="Times New Roman"/>
      <family val="1"/>
    </font>
    <font>
      <sz val="20"/>
      <color theme="1"/>
      <name val="Times New Roman"/>
      <family val="1"/>
    </font>
    <font>
      <b/>
      <sz val="20"/>
      <color rgb="FF000000"/>
      <name val="Times New Roman"/>
      <family val="1"/>
    </font>
    <font>
      <b/>
      <sz val="20"/>
      <color rgb="FFFF0000"/>
      <name val="Times New Roman"/>
      <family val="1"/>
    </font>
    <font>
      <b/>
      <i/>
      <sz val="20"/>
      <name val="Times New Roman"/>
      <family val="1"/>
    </font>
    <font>
      <b/>
      <i/>
      <sz val="20"/>
      <color rgb="FF002060"/>
      <name val="Times New Roman"/>
      <family val="1"/>
    </font>
    <font>
      <b/>
      <sz val="20"/>
      <color theme="1"/>
      <name val="Times New Roman"/>
      <family val="1"/>
    </font>
    <font>
      <b/>
      <sz val="24"/>
      <color rgb="FF0070C0"/>
      <name val="Times New Roman"/>
      <family val="1"/>
    </font>
    <font>
      <sz val="18"/>
      <color indexed="8"/>
      <name val="Times New Roman"/>
      <family val="1"/>
    </font>
    <font>
      <i/>
      <sz val="20"/>
      <color indexed="8"/>
      <name val="Times New Roman"/>
      <family val="1"/>
    </font>
    <font>
      <sz val="18"/>
      <name val="Times New Roman"/>
      <family val="1"/>
    </font>
    <font>
      <sz val="16"/>
      <name val="Times New Roman"/>
      <family val="1"/>
    </font>
    <font>
      <b/>
      <sz val="18"/>
      <name val="Times New Roman"/>
      <family val="1"/>
    </font>
  </fonts>
  <fills count="14">
    <fill>
      <patternFill patternType="none"/>
    </fill>
    <fill>
      <patternFill patternType="gray125"/>
    </fill>
    <fill>
      <patternFill patternType="solid">
        <fgColor indexed="9"/>
        <bgColor indexed="26"/>
      </patternFill>
    </fill>
    <fill>
      <patternFill patternType="solid">
        <fgColor rgb="FFFFFF00"/>
        <bgColor indexed="64"/>
      </patternFill>
    </fill>
    <fill>
      <patternFill patternType="solid">
        <fgColor rgb="FFFFFF00"/>
        <bgColor indexed="26"/>
      </patternFill>
    </fill>
    <fill>
      <patternFill patternType="solid">
        <fgColor theme="7" tint="0.39997558519241921"/>
        <bgColor indexed="26"/>
      </patternFill>
    </fill>
    <fill>
      <patternFill patternType="solid">
        <fgColor theme="7" tint="0.39997558519241921"/>
        <bgColor indexed="64"/>
      </patternFill>
    </fill>
    <fill>
      <patternFill patternType="solid">
        <fgColor rgb="FF92D050"/>
        <bgColor indexed="26"/>
      </patternFill>
    </fill>
    <fill>
      <patternFill patternType="solid">
        <fgColor rgb="FF92D050"/>
        <bgColor indexed="64"/>
      </patternFill>
    </fill>
    <fill>
      <patternFill patternType="solid">
        <fgColor theme="0"/>
        <bgColor indexed="64"/>
      </patternFill>
    </fill>
    <fill>
      <patternFill patternType="solid">
        <fgColor rgb="FFFF0000"/>
        <bgColor indexed="26"/>
      </patternFill>
    </fill>
    <fill>
      <patternFill patternType="solid">
        <fgColor rgb="FFFF0000"/>
        <bgColor indexed="64"/>
      </patternFill>
    </fill>
    <fill>
      <patternFill patternType="solid">
        <fgColor rgb="FFFFFFFF"/>
        <bgColor rgb="FFFFFFFF"/>
      </patternFill>
    </fill>
    <fill>
      <patternFill patternType="solid">
        <fgColor theme="0"/>
        <bgColor indexed="26"/>
      </patternFill>
    </fill>
  </fills>
  <borders count="2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209">
    <xf numFmtId="0" fontId="0" fillId="0" borderId="0" xfId="0"/>
    <xf numFmtId="0" fontId="10" fillId="0" borderId="0" xfId="0" applyFont="1"/>
    <xf numFmtId="0" fontId="10" fillId="0" borderId="0" xfId="0" applyFont="1" applyAlignment="1">
      <alignment horizontal="center" vertical="top"/>
    </xf>
    <xf numFmtId="0" fontId="6" fillId="0" borderId="0" xfId="0" applyFont="1"/>
    <xf numFmtId="0" fontId="6" fillId="9" borderId="0" xfId="0" applyFont="1" applyFill="1" applyAlignment="1">
      <alignment horizontal="right"/>
    </xf>
    <xf numFmtId="0" fontId="10" fillId="9" borderId="0" xfId="0" applyFont="1" applyFill="1"/>
    <xf numFmtId="43" fontId="10" fillId="9" borderId="0" xfId="1" applyFont="1" applyFill="1"/>
    <xf numFmtId="0" fontId="10" fillId="0" borderId="1" xfId="0" applyFont="1" applyBorder="1"/>
    <xf numFmtId="0" fontId="5" fillId="2" borderId="15" xfId="0" applyFont="1" applyFill="1" applyBorder="1" applyAlignment="1">
      <alignment horizontal="center" vertical="top" wrapText="1"/>
    </xf>
    <xf numFmtId="0" fontId="7" fillId="2" borderId="15" xfId="0" applyFont="1" applyFill="1" applyBorder="1" applyAlignment="1">
      <alignment horizontal="center" vertical="top" wrapText="1"/>
    </xf>
    <xf numFmtId="0" fontId="7" fillId="13" borderId="15" xfId="0" applyFont="1" applyFill="1" applyBorder="1" applyAlignment="1">
      <alignment horizontal="center" vertical="top" wrapText="1"/>
    </xf>
    <xf numFmtId="0" fontId="10" fillId="0" borderId="21" xfId="0" applyFont="1" applyBorder="1"/>
    <xf numFmtId="0" fontId="10" fillId="9" borderId="0" xfId="0" applyFont="1" applyFill="1" applyAlignment="1">
      <alignment horizontal="left" vertical="center"/>
    </xf>
    <xf numFmtId="43" fontId="10" fillId="9" borderId="0" xfId="1" applyFont="1" applyFill="1" applyAlignment="1">
      <alignment horizontal="left" vertical="center"/>
    </xf>
    <xf numFmtId="43" fontId="10" fillId="9" borderId="0" xfId="0" applyNumberFormat="1" applyFont="1" applyFill="1" applyAlignment="1">
      <alignment horizontal="left" vertical="center"/>
    </xf>
    <xf numFmtId="0" fontId="6" fillId="10" borderId="4" xfId="0" applyFont="1" applyFill="1" applyBorder="1" applyAlignment="1" applyProtection="1">
      <alignment horizontal="left" vertical="center" wrapText="1"/>
      <protection locked="0"/>
    </xf>
    <xf numFmtId="43" fontId="7" fillId="10" borderId="2" xfId="0" applyNumberFormat="1" applyFont="1" applyFill="1" applyBorder="1" applyAlignment="1" applyProtection="1">
      <alignment horizontal="left" vertical="center"/>
      <protection locked="0"/>
    </xf>
    <xf numFmtId="4" fontId="7" fillId="10" borderId="2" xfId="0" applyNumberFormat="1" applyFont="1" applyFill="1" applyBorder="1" applyAlignment="1" applyProtection="1">
      <alignment horizontal="left" vertical="center"/>
      <protection locked="0"/>
    </xf>
    <xf numFmtId="0" fontId="6" fillId="10" borderId="2" xfId="0" applyFont="1" applyFill="1" applyBorder="1" applyAlignment="1" applyProtection="1">
      <alignment horizontal="left" vertical="center"/>
      <protection locked="0"/>
    </xf>
    <xf numFmtId="0" fontId="10" fillId="11" borderId="8" xfId="0" applyFont="1" applyFill="1" applyBorder="1" applyAlignment="1">
      <alignment horizontal="left" vertical="center"/>
    </xf>
    <xf numFmtId="0" fontId="10" fillId="11" borderId="0" xfId="0" applyFont="1" applyFill="1" applyAlignment="1">
      <alignment horizontal="left" vertical="center"/>
    </xf>
    <xf numFmtId="0" fontId="6" fillId="0" borderId="0" xfId="0" applyFont="1" applyAlignment="1">
      <alignment horizontal="left" vertical="top" wrapText="1"/>
    </xf>
    <xf numFmtId="0" fontId="10" fillId="0" borderId="0" xfId="0" applyFont="1" applyAlignment="1">
      <alignment vertical="top"/>
    </xf>
    <xf numFmtId="0" fontId="10" fillId="0" borderId="0" xfId="0" applyFont="1" applyAlignment="1">
      <alignment horizontal="left" vertical="top"/>
    </xf>
    <xf numFmtId="0" fontId="6" fillId="0" borderId="0" xfId="0" applyFont="1" applyAlignment="1">
      <alignment vertical="top"/>
    </xf>
    <xf numFmtId="0" fontId="10" fillId="9" borderId="0" xfId="0" applyFont="1" applyFill="1" applyAlignment="1">
      <alignment vertical="top"/>
    </xf>
    <xf numFmtId="43" fontId="10" fillId="9" borderId="0" xfId="1" applyFont="1" applyFill="1" applyAlignment="1">
      <alignment vertical="top"/>
    </xf>
    <xf numFmtId="0" fontId="6" fillId="0" borderId="0" xfId="0" applyFont="1" applyAlignment="1">
      <alignment horizontal="center" vertical="top" wrapText="1"/>
    </xf>
    <xf numFmtId="0" fontId="7" fillId="0" borderId="0" xfId="0" applyFont="1" applyAlignment="1">
      <alignment horizontal="left" vertical="top" wrapText="1"/>
    </xf>
    <xf numFmtId="0" fontId="15" fillId="0" borderId="0" xfId="0" applyFont="1" applyAlignment="1">
      <alignment vertical="top"/>
    </xf>
    <xf numFmtId="0" fontId="6" fillId="9" borderId="0" xfId="0" applyFont="1" applyFill="1" applyAlignment="1">
      <alignment horizontal="right" vertical="top"/>
    </xf>
    <xf numFmtId="0" fontId="6" fillId="0" borderId="0" xfId="0" applyFont="1" applyAlignment="1">
      <alignment horizontal="center" wrapText="1"/>
    </xf>
    <xf numFmtId="0" fontId="10" fillId="0" borderId="0" xfId="0" applyFont="1" applyAlignment="1">
      <alignment wrapText="1"/>
    </xf>
    <xf numFmtId="0" fontId="10" fillId="0" borderId="0" xfId="0" applyFont="1" applyAlignment="1">
      <alignment vertical="top" wrapText="1"/>
    </xf>
    <xf numFmtId="0" fontId="15" fillId="0" borderId="0" xfId="0" applyFont="1" applyAlignment="1">
      <alignment vertical="top" wrapText="1"/>
    </xf>
    <xf numFmtId="0" fontId="6" fillId="0" borderId="22" xfId="0" applyFont="1" applyBorder="1" applyAlignment="1">
      <alignment wrapText="1"/>
    </xf>
    <xf numFmtId="0" fontId="10" fillId="0" borderId="16" xfId="0" applyFont="1" applyBorder="1" applyAlignment="1">
      <alignment wrapText="1"/>
    </xf>
    <xf numFmtId="0" fontId="10" fillId="0" borderId="16" xfId="0" applyFont="1" applyBorder="1" applyAlignment="1">
      <alignment horizontal="center" vertical="top"/>
    </xf>
    <xf numFmtId="0" fontId="10" fillId="0" borderId="16" xfId="0" applyFont="1" applyBorder="1"/>
    <xf numFmtId="0" fontId="6" fillId="0" borderId="16" xfId="0" applyFont="1" applyBorder="1"/>
    <xf numFmtId="0" fontId="6" fillId="9" borderId="16" xfId="0" applyFont="1" applyFill="1" applyBorder="1" applyAlignment="1">
      <alignment horizontal="right"/>
    </xf>
    <xf numFmtId="0" fontId="10" fillId="0" borderId="24" xfId="0" applyFont="1" applyBorder="1"/>
    <xf numFmtId="0" fontId="6" fillId="2" borderId="2" xfId="0" quotePrefix="1" applyFont="1" applyFill="1" applyBorder="1" applyAlignment="1" applyProtection="1">
      <alignment horizontal="left" vertical="top" wrapText="1"/>
      <protection locked="0"/>
    </xf>
    <xf numFmtId="0" fontId="6" fillId="0" borderId="2" xfId="0" applyFont="1" applyBorder="1" applyAlignment="1">
      <alignment horizontal="left" vertical="top" wrapText="1"/>
    </xf>
    <xf numFmtId="0" fontId="6" fillId="2" borderId="9" xfId="0" quotePrefix="1" applyFont="1" applyFill="1" applyBorder="1" applyAlignment="1" applyProtection="1">
      <alignment horizontal="left" vertical="top" wrapText="1"/>
      <protection locked="0"/>
    </xf>
    <xf numFmtId="0" fontId="8" fillId="2" borderId="2" xfId="0" applyFont="1" applyFill="1" applyBorder="1" applyAlignment="1" applyProtection="1">
      <alignment horizontal="left" vertical="top"/>
      <protection locked="0"/>
    </xf>
    <xf numFmtId="0" fontId="8" fillId="2" borderId="2" xfId="0" applyFont="1" applyFill="1" applyBorder="1" applyAlignment="1" applyProtection="1">
      <alignment horizontal="left" vertical="top" wrapText="1"/>
      <protection locked="0"/>
    </xf>
    <xf numFmtId="43" fontId="6" fillId="0" borderId="2" xfId="1" applyFont="1" applyBorder="1" applyAlignment="1" applyProtection="1">
      <alignment horizontal="left" vertical="top"/>
      <protection locked="0"/>
    </xf>
    <xf numFmtId="43" fontId="6" fillId="9" borderId="2" xfId="1" applyFont="1" applyFill="1" applyBorder="1" applyAlignment="1" applyProtection="1">
      <alignment horizontal="left" vertical="top"/>
      <protection locked="0"/>
    </xf>
    <xf numFmtId="43" fontId="6" fillId="2" borderId="2" xfId="0" applyNumberFormat="1" applyFont="1" applyFill="1" applyBorder="1" applyAlignment="1" applyProtection="1">
      <alignment horizontal="left" vertical="top"/>
      <protection locked="0"/>
    </xf>
    <xf numFmtId="0" fontId="6" fillId="2" borderId="6" xfId="0" applyFont="1" applyFill="1" applyBorder="1" applyAlignment="1" applyProtection="1">
      <alignment horizontal="left" vertical="top"/>
      <protection locked="0"/>
    </xf>
    <xf numFmtId="0" fontId="10" fillId="0" borderId="21" xfId="0" applyFont="1" applyBorder="1" applyAlignment="1">
      <alignment horizontal="left" vertical="top"/>
    </xf>
    <xf numFmtId="0" fontId="10" fillId="9" borderId="0" xfId="0" applyFont="1" applyFill="1" applyAlignment="1">
      <alignment horizontal="left" vertical="top"/>
    </xf>
    <xf numFmtId="43" fontId="10" fillId="9" borderId="0" xfId="1" applyFont="1" applyFill="1" applyAlignment="1">
      <alignment horizontal="left" vertical="top"/>
    </xf>
    <xf numFmtId="0" fontId="5" fillId="2" borderId="2" xfId="0" applyFont="1" applyFill="1" applyBorder="1" applyAlignment="1">
      <alignment horizontal="center" vertical="top" wrapText="1"/>
    </xf>
    <xf numFmtId="0" fontId="5" fillId="2" borderId="14" xfId="0" applyFont="1" applyFill="1" applyBorder="1" applyAlignment="1">
      <alignment horizontal="center" vertical="top" wrapText="1"/>
    </xf>
    <xf numFmtId="0" fontId="6" fillId="2" borderId="2" xfId="0" applyFont="1" applyFill="1" applyBorder="1" applyAlignment="1" applyProtection="1">
      <alignment horizontal="left" vertical="top"/>
      <protection locked="0"/>
    </xf>
    <xf numFmtId="0" fontId="6" fillId="2" borderId="6" xfId="0" applyFont="1" applyFill="1" applyBorder="1" applyAlignment="1" applyProtection="1">
      <alignment horizontal="left" vertical="top" wrapText="1"/>
      <protection locked="0"/>
    </xf>
    <xf numFmtId="0" fontId="12" fillId="4" borderId="4" xfId="0" applyFont="1" applyFill="1" applyBorder="1" applyAlignment="1" applyProtection="1">
      <alignment horizontal="left" vertical="top"/>
      <protection locked="0"/>
    </xf>
    <xf numFmtId="0" fontId="12" fillId="4" borderId="9" xfId="0" applyFont="1" applyFill="1" applyBorder="1" applyAlignment="1" applyProtection="1">
      <alignment horizontal="left" vertical="top" wrapText="1"/>
      <protection locked="0"/>
    </xf>
    <xf numFmtId="0" fontId="12" fillId="4" borderId="9" xfId="0" applyFont="1" applyFill="1" applyBorder="1" applyAlignment="1" applyProtection="1">
      <alignment horizontal="left" vertical="top"/>
      <protection locked="0"/>
    </xf>
    <xf numFmtId="0" fontId="12" fillId="4" borderId="5" xfId="0" applyFont="1" applyFill="1" applyBorder="1" applyAlignment="1" applyProtection="1">
      <alignment horizontal="left" vertical="top"/>
      <protection locked="0"/>
    </xf>
    <xf numFmtId="0" fontId="8" fillId="4" borderId="2" xfId="0" applyFont="1" applyFill="1" applyBorder="1" applyAlignment="1" applyProtection="1">
      <alignment horizontal="left" vertical="top"/>
      <protection locked="0"/>
    </xf>
    <xf numFmtId="0" fontId="8" fillId="4" borderId="4" xfId="0" applyFont="1" applyFill="1" applyBorder="1" applyAlignment="1" applyProtection="1">
      <alignment horizontal="left" vertical="top"/>
      <protection locked="0"/>
    </xf>
    <xf numFmtId="0" fontId="6" fillId="4" borderId="2" xfId="0" applyFont="1" applyFill="1" applyBorder="1" applyAlignment="1" applyProtection="1">
      <alignment horizontal="left" vertical="top"/>
      <protection locked="0"/>
    </xf>
    <xf numFmtId="0" fontId="10" fillId="3" borderId="21" xfId="0" applyFont="1" applyFill="1" applyBorder="1" applyAlignment="1">
      <alignment horizontal="left" vertical="top"/>
    </xf>
    <xf numFmtId="0" fontId="10" fillId="3" borderId="0" xfId="0" applyFont="1" applyFill="1" applyAlignment="1">
      <alignment horizontal="left" vertical="top"/>
    </xf>
    <xf numFmtId="0" fontId="6" fillId="7" borderId="2" xfId="0" applyFont="1" applyFill="1" applyBorder="1" applyAlignment="1" applyProtection="1">
      <alignment horizontal="left" vertical="top" wrapText="1"/>
      <protection locked="0"/>
    </xf>
    <xf numFmtId="0" fontId="3" fillId="7" borderId="2" xfId="0" applyFont="1" applyFill="1" applyBorder="1" applyAlignment="1" applyProtection="1">
      <alignment horizontal="left" vertical="top" wrapText="1"/>
      <protection locked="0"/>
    </xf>
    <xf numFmtId="0" fontId="8" fillId="7" borderId="2" xfId="0" applyFont="1" applyFill="1" applyBorder="1" applyAlignment="1" applyProtection="1">
      <alignment horizontal="left" vertical="top"/>
      <protection locked="0"/>
    </xf>
    <xf numFmtId="0" fontId="6" fillId="7" borderId="2" xfId="0" applyFont="1" applyFill="1" applyBorder="1" applyAlignment="1" applyProtection="1">
      <alignment horizontal="left" vertical="top"/>
      <protection locked="0"/>
    </xf>
    <xf numFmtId="0" fontId="10" fillId="8" borderId="21" xfId="0" applyFont="1" applyFill="1" applyBorder="1" applyAlignment="1">
      <alignment horizontal="left" vertical="top"/>
    </xf>
    <xf numFmtId="0" fontId="10" fillId="8" borderId="0" xfId="0" applyFont="1" applyFill="1" applyAlignment="1">
      <alignment horizontal="left" vertical="top"/>
    </xf>
    <xf numFmtId="0" fontId="6" fillId="2" borderId="4" xfId="0" quotePrefix="1" applyFont="1" applyFill="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8" fillId="2" borderId="5" xfId="0" applyFont="1" applyFill="1" applyBorder="1" applyAlignment="1" applyProtection="1">
      <alignment horizontal="left" vertical="top"/>
      <protection locked="0"/>
    </xf>
    <xf numFmtId="0" fontId="8" fillId="2" borderId="3" xfId="0" applyFont="1" applyFill="1" applyBorder="1" applyAlignment="1" applyProtection="1">
      <alignment horizontal="left" vertical="top"/>
      <protection locked="0"/>
    </xf>
    <xf numFmtId="0" fontId="6" fillId="5" borderId="2" xfId="0" applyFont="1" applyFill="1" applyBorder="1" applyAlignment="1" applyProtection="1">
      <alignment horizontal="left" vertical="top" wrapText="1"/>
      <protection locked="0"/>
    </xf>
    <xf numFmtId="0" fontId="8" fillId="5" borderId="2" xfId="0" applyFont="1" applyFill="1" applyBorder="1" applyAlignment="1" applyProtection="1">
      <alignment horizontal="left" vertical="top" wrapText="1"/>
      <protection locked="0"/>
    </xf>
    <xf numFmtId="43" fontId="7" fillId="6" borderId="2" xfId="1" applyFont="1" applyFill="1" applyBorder="1" applyAlignment="1" applyProtection="1">
      <alignment horizontal="left" vertical="top"/>
      <protection locked="0"/>
    </xf>
    <xf numFmtId="164" fontId="7" fillId="5" borderId="2" xfId="0" applyNumberFormat="1" applyFont="1" applyFill="1" applyBorder="1" applyAlignment="1" applyProtection="1">
      <alignment horizontal="left" vertical="top"/>
      <protection locked="0"/>
    </xf>
    <xf numFmtId="0" fontId="6" fillId="5" borderId="2" xfId="0" applyFont="1" applyFill="1" applyBorder="1" applyAlignment="1" applyProtection="1">
      <alignment horizontal="left" vertical="top"/>
      <protection locked="0"/>
    </xf>
    <xf numFmtId="0" fontId="10" fillId="6" borderId="21" xfId="0" applyFont="1" applyFill="1" applyBorder="1" applyAlignment="1">
      <alignment horizontal="left" vertical="top"/>
    </xf>
    <xf numFmtId="0" fontId="10" fillId="6" borderId="0" xfId="0" applyFont="1" applyFill="1" applyAlignment="1">
      <alignment horizontal="left" vertical="top"/>
    </xf>
    <xf numFmtId="0" fontId="8" fillId="7" borderId="4" xfId="0" applyFont="1" applyFill="1" applyBorder="1" applyAlignment="1" applyProtection="1">
      <alignment horizontal="left" vertical="top"/>
      <protection locked="0"/>
    </xf>
    <xf numFmtId="0" fontId="17" fillId="2" borderId="2" xfId="0" applyFont="1" applyFill="1" applyBorder="1" applyAlignment="1" applyProtection="1">
      <alignment horizontal="left" vertical="top"/>
      <protection locked="0"/>
    </xf>
    <xf numFmtId="0" fontId="9" fillId="6" borderId="21" xfId="0" applyFont="1" applyFill="1" applyBorder="1" applyAlignment="1">
      <alignment horizontal="left" vertical="top"/>
    </xf>
    <xf numFmtId="0" fontId="9" fillId="9" borderId="0" xfId="0" applyFont="1" applyFill="1" applyAlignment="1">
      <alignment horizontal="left" vertical="top"/>
    </xf>
    <xf numFmtId="4" fontId="9" fillId="9" borderId="0" xfId="0" applyNumberFormat="1" applyFont="1" applyFill="1" applyAlignment="1">
      <alignment horizontal="left" vertical="top"/>
    </xf>
    <xf numFmtId="43" fontId="9" fillId="9" borderId="0" xfId="1" applyFont="1" applyFill="1" applyAlignment="1">
      <alignment horizontal="left" vertical="top"/>
    </xf>
    <xf numFmtId="0" fontId="9" fillId="6" borderId="0" xfId="0" applyFont="1" applyFill="1" applyAlignment="1">
      <alignment horizontal="left" vertical="top"/>
    </xf>
    <xf numFmtId="0" fontId="7" fillId="7" borderId="2" xfId="0" applyFont="1" applyFill="1" applyBorder="1" applyAlignment="1" applyProtection="1">
      <alignment horizontal="left" vertical="top" wrapText="1"/>
      <protection locked="0"/>
    </xf>
    <xf numFmtId="0" fontId="6" fillId="6" borderId="2" xfId="0" applyFont="1" applyFill="1" applyBorder="1" applyAlignment="1">
      <alignment horizontal="left" vertical="top"/>
    </xf>
    <xf numFmtId="0" fontId="3" fillId="7" borderId="3" xfId="0" applyFont="1" applyFill="1" applyBorder="1" applyAlignment="1" applyProtection="1">
      <alignment horizontal="left" vertical="top" wrapText="1"/>
      <protection locked="0"/>
    </xf>
    <xf numFmtId="0" fontId="6" fillId="6" borderId="23" xfId="0" applyFont="1" applyFill="1" applyBorder="1" applyAlignment="1">
      <alignment horizontal="left" vertical="top" wrapText="1"/>
    </xf>
    <xf numFmtId="0" fontId="9" fillId="6" borderId="0" xfId="0" applyFont="1" applyFill="1" applyAlignment="1">
      <alignment horizontal="left" vertical="top" wrapText="1"/>
    </xf>
    <xf numFmtId="0" fontId="9" fillId="6" borderId="5" xfId="0" applyFont="1" applyFill="1" applyBorder="1" applyAlignment="1">
      <alignment horizontal="left" vertical="top" wrapText="1"/>
    </xf>
    <xf numFmtId="0" fontId="6" fillId="7" borderId="18" xfId="0" applyFont="1" applyFill="1" applyBorder="1" applyAlignment="1" applyProtection="1">
      <alignment horizontal="left" vertical="top" wrapText="1"/>
      <protection locked="0"/>
    </xf>
    <xf numFmtId="0" fontId="3" fillId="7" borderId="19" xfId="0" applyFont="1" applyFill="1" applyBorder="1" applyAlignment="1" applyProtection="1">
      <alignment horizontal="left" vertical="top" wrapText="1"/>
      <protection locked="0"/>
    </xf>
    <xf numFmtId="0" fontId="8" fillId="7" borderId="18" xfId="0" applyFont="1" applyFill="1" applyBorder="1" applyAlignment="1" applyProtection="1">
      <alignment horizontal="left" vertical="top"/>
      <protection locked="0"/>
    </xf>
    <xf numFmtId="43" fontId="10" fillId="9" borderId="0" xfId="0" applyNumberFormat="1" applyFont="1" applyFill="1" applyAlignment="1">
      <alignment horizontal="left" vertical="top"/>
    </xf>
    <xf numFmtId="0" fontId="6" fillId="6" borderId="0" xfId="0" applyFont="1" applyFill="1" applyAlignment="1">
      <alignment horizontal="left" vertical="top"/>
    </xf>
    <xf numFmtId="0" fontId="8" fillId="4" borderId="10" xfId="0" applyFont="1" applyFill="1" applyBorder="1" applyAlignment="1" applyProtection="1">
      <alignment horizontal="left" vertical="top"/>
      <protection locked="0"/>
    </xf>
    <xf numFmtId="0" fontId="8" fillId="4" borderId="8" xfId="0" applyFont="1" applyFill="1" applyBorder="1" applyAlignment="1" applyProtection="1">
      <alignment horizontal="left" vertical="top"/>
      <protection locked="0"/>
    </xf>
    <xf numFmtId="0" fontId="6" fillId="8" borderId="0" xfId="0" applyFont="1" applyFill="1" applyAlignment="1">
      <alignment horizontal="left" vertical="top"/>
    </xf>
    <xf numFmtId="0" fontId="6" fillId="2" borderId="5" xfId="0" quotePrefix="1" applyFont="1" applyFill="1" applyBorder="1" applyAlignment="1" applyProtection="1">
      <alignment horizontal="left" vertical="top" wrapText="1"/>
      <protection locked="0"/>
    </xf>
    <xf numFmtId="165" fontId="6" fillId="0" borderId="20" xfId="0" applyNumberFormat="1" applyFont="1" applyBorder="1" applyAlignment="1" applyProtection="1">
      <alignment horizontal="left" vertical="top"/>
      <protection locked="0"/>
    </xf>
    <xf numFmtId="0" fontId="8" fillId="2" borderId="23" xfId="0" applyFont="1" applyFill="1" applyBorder="1" applyAlignment="1" applyProtection="1">
      <alignment horizontal="left" vertical="top"/>
      <protection locked="0"/>
    </xf>
    <xf numFmtId="0" fontId="8" fillId="2" borderId="10" xfId="0" applyFont="1" applyFill="1" applyBorder="1" applyAlignment="1" applyProtection="1">
      <alignment horizontal="left" vertical="top"/>
      <protection locked="0"/>
    </xf>
    <xf numFmtId="0" fontId="6" fillId="2" borderId="0" xfId="0" applyFont="1" applyFill="1" applyAlignment="1" applyProtection="1">
      <alignment horizontal="left" vertical="top"/>
      <protection locked="0"/>
    </xf>
    <xf numFmtId="0" fontId="9" fillId="6" borderId="12" xfId="0" applyFont="1" applyFill="1" applyBorder="1" applyAlignment="1">
      <alignment horizontal="left" vertical="top" wrapText="1"/>
    </xf>
    <xf numFmtId="0" fontId="6" fillId="2" borderId="2" xfId="0" applyFont="1" applyFill="1" applyBorder="1" applyAlignment="1" applyProtection="1">
      <alignment horizontal="left" vertical="top" wrapText="1"/>
      <protection locked="0"/>
    </xf>
    <xf numFmtId="0" fontId="6" fillId="2" borderId="11" xfId="0" quotePrefix="1" applyFont="1" applyFill="1" applyBorder="1" applyAlignment="1" applyProtection="1">
      <alignment horizontal="left" vertical="top" wrapText="1"/>
      <protection locked="0"/>
    </xf>
    <xf numFmtId="43" fontId="3" fillId="2" borderId="2" xfId="1" applyFont="1" applyFill="1" applyBorder="1" applyAlignment="1" applyProtection="1">
      <alignment horizontal="left" vertical="top"/>
      <protection locked="0"/>
    </xf>
    <xf numFmtId="4" fontId="3" fillId="13" borderId="2" xfId="0" applyNumberFormat="1" applyFont="1" applyFill="1" applyBorder="1" applyAlignment="1" applyProtection="1">
      <alignment horizontal="left" vertical="top"/>
      <protection locked="0"/>
    </xf>
    <xf numFmtId="0" fontId="6" fillId="13" borderId="2" xfId="0" applyFont="1" applyFill="1" applyBorder="1" applyAlignment="1" applyProtection="1">
      <alignment horizontal="left" vertical="top"/>
      <protection locked="0"/>
    </xf>
    <xf numFmtId="0" fontId="3" fillId="7" borderId="18" xfId="0" applyFont="1" applyFill="1" applyBorder="1" applyAlignment="1" applyProtection="1">
      <alignment horizontal="left" vertical="top" wrapText="1"/>
      <protection locked="0"/>
    </xf>
    <xf numFmtId="0" fontId="6" fillId="2" borderId="23" xfId="0" quotePrefix="1" applyFont="1" applyFill="1" applyBorder="1" applyAlignment="1" applyProtection="1">
      <alignment horizontal="left" vertical="top" wrapText="1"/>
      <protection locked="0"/>
    </xf>
    <xf numFmtId="0" fontId="6" fillId="2" borderId="7" xfId="0" quotePrefix="1" applyFont="1" applyFill="1" applyBorder="1" applyAlignment="1" applyProtection="1">
      <alignment horizontal="left" vertical="top" wrapText="1"/>
      <protection locked="0"/>
    </xf>
    <xf numFmtId="0" fontId="6" fillId="13" borderId="2" xfId="0" quotePrefix="1" applyFont="1" applyFill="1" applyBorder="1" applyAlignment="1" applyProtection="1">
      <alignment horizontal="left" vertical="top" wrapText="1"/>
      <protection locked="0"/>
    </xf>
    <xf numFmtId="43" fontId="3" fillId="2" borderId="2" xfId="0" applyNumberFormat="1" applyFont="1" applyFill="1" applyBorder="1" applyAlignment="1" applyProtection="1">
      <alignment horizontal="left" vertical="top"/>
      <protection locked="0"/>
    </xf>
    <xf numFmtId="0" fontId="18" fillId="5" borderId="2" xfId="0" applyFont="1" applyFill="1" applyBorder="1" applyAlignment="1" applyProtection="1">
      <alignment horizontal="left" vertical="top" wrapText="1"/>
      <protection locked="0"/>
    </xf>
    <xf numFmtId="0" fontId="15" fillId="0" borderId="0" xfId="0" applyFont="1" applyAlignment="1">
      <alignment horizontal="center" vertical="top"/>
    </xf>
    <xf numFmtId="0" fontId="8" fillId="2" borderId="4" xfId="0" applyFont="1" applyFill="1" applyBorder="1" applyAlignment="1" applyProtection="1">
      <alignment horizontal="left" vertical="top" wrapText="1"/>
      <protection locked="0"/>
    </xf>
    <xf numFmtId="0" fontId="10" fillId="0" borderId="2" xfId="0" applyFont="1" applyBorder="1"/>
    <xf numFmtId="0" fontId="10" fillId="0" borderId="2" xfId="0" applyFont="1" applyBorder="1" applyAlignment="1">
      <alignment horizontal="left" vertical="top"/>
    </xf>
    <xf numFmtId="0" fontId="8" fillId="2" borderId="4" xfId="0" applyFont="1" applyFill="1" applyBorder="1" applyAlignment="1" applyProtection="1">
      <alignment horizontal="left" vertical="top"/>
      <protection locked="0"/>
    </xf>
    <xf numFmtId="0" fontId="19" fillId="0" borderId="2" xfId="0" applyFont="1" applyBorder="1" applyAlignment="1">
      <alignment horizontal="left" vertical="top" wrapText="1"/>
    </xf>
    <xf numFmtId="0" fontId="20" fillId="0" borderId="2" xfId="0" applyFont="1" applyBorder="1" applyAlignment="1">
      <alignment horizontal="left" vertical="top" wrapText="1"/>
    </xf>
    <xf numFmtId="0" fontId="6" fillId="0" borderId="0" xfId="0" applyFont="1" applyAlignment="1">
      <alignment horizontal="left" wrapText="1"/>
    </xf>
    <xf numFmtId="0" fontId="10" fillId="0" borderId="0" xfId="0" applyFont="1" applyAlignment="1">
      <alignment horizontal="left"/>
    </xf>
    <xf numFmtId="43" fontId="10" fillId="9" borderId="0" xfId="1" applyFont="1" applyFill="1" applyAlignment="1"/>
    <xf numFmtId="0" fontId="10" fillId="0" borderId="0" xfId="0" applyFont="1" applyAlignment="1">
      <alignment horizontal="center"/>
    </xf>
    <xf numFmtId="0" fontId="15" fillId="0" borderId="0" xfId="0" applyFont="1" applyAlignment="1">
      <alignment horizontal="right" vertical="top"/>
    </xf>
    <xf numFmtId="0" fontId="10" fillId="0" borderId="18" xfId="0" applyFont="1" applyBorder="1"/>
    <xf numFmtId="0" fontId="21" fillId="0" borderId="0" xfId="0" applyFont="1" applyAlignment="1">
      <alignment horizontal="left" vertical="top" wrapText="1"/>
    </xf>
    <xf numFmtId="43" fontId="6" fillId="0" borderId="2" xfId="1" applyFont="1" applyBorder="1" applyAlignment="1" applyProtection="1">
      <alignment horizontal="right" vertical="top"/>
      <protection locked="0"/>
    </xf>
    <xf numFmtId="43" fontId="6" fillId="9" borderId="2" xfId="1" applyFont="1" applyFill="1" applyBorder="1" applyAlignment="1" applyProtection="1">
      <alignment horizontal="right" vertical="top"/>
      <protection locked="0"/>
    </xf>
    <xf numFmtId="43" fontId="7" fillId="6" borderId="2" xfId="1" applyFont="1" applyFill="1" applyBorder="1" applyAlignment="1" applyProtection="1">
      <alignment horizontal="right" vertical="top"/>
      <protection locked="0"/>
    </xf>
    <xf numFmtId="164" fontId="7" fillId="5" borderId="2" xfId="0" applyNumberFormat="1" applyFont="1" applyFill="1" applyBorder="1" applyAlignment="1" applyProtection="1">
      <alignment horizontal="right" vertical="top"/>
      <protection locked="0"/>
    </xf>
    <xf numFmtId="43" fontId="7" fillId="10" borderId="2" xfId="0" applyNumberFormat="1" applyFont="1" applyFill="1" applyBorder="1" applyAlignment="1" applyProtection="1">
      <alignment horizontal="right" vertical="center"/>
      <protection locked="0"/>
    </xf>
    <xf numFmtId="4" fontId="7" fillId="10" borderId="2" xfId="0" applyNumberFormat="1" applyFont="1" applyFill="1" applyBorder="1" applyAlignment="1" applyProtection="1">
      <alignment horizontal="right" vertical="center"/>
      <protection locked="0"/>
    </xf>
    <xf numFmtId="0" fontId="10" fillId="0" borderId="0" xfId="0" applyFont="1" applyAlignment="1">
      <alignment horizontal="center" vertical="top" wrapText="1"/>
    </xf>
    <xf numFmtId="0" fontId="15" fillId="0" borderId="0" xfId="0" applyFont="1" applyAlignment="1">
      <alignment horizontal="center" vertical="top"/>
    </xf>
    <xf numFmtId="0" fontId="10" fillId="0" borderId="0" xfId="0" applyFont="1" applyAlignment="1">
      <alignment horizontal="center" vertical="top"/>
    </xf>
    <xf numFmtId="0" fontId="5" fillId="5" borderId="4" xfId="0" applyFont="1" applyFill="1" applyBorder="1" applyAlignment="1" applyProtection="1">
      <alignment horizontal="left" vertical="top"/>
      <protection locked="0"/>
    </xf>
    <xf numFmtId="0" fontId="5" fillId="5" borderId="9" xfId="0" applyFont="1" applyFill="1" applyBorder="1" applyAlignment="1" applyProtection="1">
      <alignment horizontal="left" vertical="top"/>
      <protection locked="0"/>
    </xf>
    <xf numFmtId="0" fontId="5" fillId="5" borderId="5" xfId="0" applyFont="1" applyFill="1" applyBorder="1" applyAlignment="1" applyProtection="1">
      <alignment horizontal="left" vertical="top"/>
      <protection locked="0"/>
    </xf>
    <xf numFmtId="0" fontId="5" fillId="10" borderId="4" xfId="0" applyFont="1" applyFill="1" applyBorder="1" applyAlignment="1" applyProtection="1">
      <alignment horizontal="left" vertical="center"/>
      <protection locked="0"/>
    </xf>
    <xf numFmtId="0" fontId="5" fillId="10" borderId="9" xfId="0" applyFont="1" applyFill="1" applyBorder="1" applyAlignment="1" applyProtection="1">
      <alignment horizontal="left" vertical="center"/>
      <protection locked="0"/>
    </xf>
    <xf numFmtId="0" fontId="5" fillId="10" borderId="5" xfId="0" applyFont="1" applyFill="1" applyBorder="1" applyAlignment="1" applyProtection="1">
      <alignment horizontal="left" vertical="center"/>
      <protection locked="0"/>
    </xf>
    <xf numFmtId="0" fontId="8" fillId="7" borderId="4" xfId="0" applyFont="1" applyFill="1" applyBorder="1" applyAlignment="1" applyProtection="1">
      <alignment horizontal="left" vertical="top"/>
      <protection locked="0"/>
    </xf>
    <xf numFmtId="0" fontId="8" fillId="7" borderId="9" xfId="0" applyFont="1" applyFill="1" applyBorder="1" applyAlignment="1" applyProtection="1">
      <alignment horizontal="left" vertical="top"/>
      <protection locked="0"/>
    </xf>
    <xf numFmtId="0" fontId="8" fillId="7" borderId="5" xfId="0" applyFont="1" applyFill="1" applyBorder="1" applyAlignment="1" applyProtection="1">
      <alignment horizontal="left" vertical="top"/>
      <protection locked="0"/>
    </xf>
    <xf numFmtId="0" fontId="3" fillId="6" borderId="4" xfId="0" applyFont="1" applyFill="1" applyBorder="1" applyAlignment="1">
      <alignment horizontal="left" vertical="top"/>
    </xf>
    <xf numFmtId="0" fontId="3" fillId="6" borderId="9" xfId="0" applyFont="1" applyFill="1" applyBorder="1" applyAlignment="1">
      <alignment horizontal="left" vertical="top"/>
    </xf>
    <xf numFmtId="0" fontId="3" fillId="6" borderId="5" xfId="0" applyFont="1" applyFill="1" applyBorder="1" applyAlignment="1">
      <alignment horizontal="left" vertical="top"/>
    </xf>
    <xf numFmtId="0" fontId="3" fillId="5" borderId="4" xfId="0" applyFont="1" applyFill="1" applyBorder="1" applyAlignment="1" applyProtection="1">
      <alignment horizontal="left" vertical="top"/>
      <protection locked="0"/>
    </xf>
    <xf numFmtId="0" fontId="3" fillId="5" borderId="9" xfId="0" applyFont="1" applyFill="1" applyBorder="1" applyAlignment="1" applyProtection="1">
      <alignment horizontal="left" vertical="top"/>
      <protection locked="0"/>
    </xf>
    <xf numFmtId="0" fontId="3" fillId="5" borderId="5" xfId="0" applyFont="1" applyFill="1" applyBorder="1" applyAlignment="1" applyProtection="1">
      <alignment horizontal="left" vertical="top"/>
      <protection locked="0"/>
    </xf>
    <xf numFmtId="0" fontId="5" fillId="2" borderId="2" xfId="0" applyFont="1" applyFill="1" applyBorder="1" applyAlignment="1">
      <alignment horizontal="center" vertical="top" wrapText="1"/>
    </xf>
    <xf numFmtId="0" fontId="5" fillId="2" borderId="15"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6" xfId="0" applyFont="1" applyFill="1" applyBorder="1" applyAlignment="1">
      <alignment horizontal="center" vertical="top" wrapText="1"/>
    </xf>
    <xf numFmtId="0" fontId="7" fillId="2" borderId="17" xfId="0" applyFont="1" applyFill="1" applyBorder="1" applyAlignment="1">
      <alignment horizontal="center" vertical="top" wrapText="1"/>
    </xf>
    <xf numFmtId="0" fontId="8" fillId="4" borderId="4" xfId="0" applyFont="1" applyFill="1" applyBorder="1" applyAlignment="1" applyProtection="1">
      <alignment horizontal="left" vertical="top"/>
      <protection locked="0"/>
    </xf>
    <xf numFmtId="0" fontId="8" fillId="4" borderId="9" xfId="0" applyFont="1" applyFill="1" applyBorder="1" applyAlignment="1" applyProtection="1">
      <alignment horizontal="left" vertical="top"/>
      <protection locked="0"/>
    </xf>
    <xf numFmtId="0" fontId="8" fillId="4" borderId="5" xfId="0" applyFont="1" applyFill="1" applyBorder="1" applyAlignment="1" applyProtection="1">
      <alignment horizontal="left" vertical="top"/>
      <protection locked="0"/>
    </xf>
    <xf numFmtId="0" fontId="11" fillId="12" borderId="23" xfId="0" applyFont="1" applyFill="1" applyBorder="1" applyAlignment="1" applyProtection="1">
      <alignment horizontal="center" wrapText="1"/>
      <protection locked="0"/>
    </xf>
    <xf numFmtId="0" fontId="11" fillId="12" borderId="0" xfId="0" applyFont="1" applyFill="1" applyAlignment="1" applyProtection="1">
      <alignment horizontal="center" wrapText="1"/>
      <protection locked="0"/>
    </xf>
    <xf numFmtId="0" fontId="7" fillId="2" borderId="0" xfId="0" applyFont="1" applyFill="1" applyAlignment="1">
      <alignment horizontal="center" vertical="top" wrapText="1"/>
    </xf>
    <xf numFmtId="0" fontId="11" fillId="12" borderId="23" xfId="0" applyFont="1" applyFill="1" applyBorder="1" applyAlignment="1" applyProtection="1">
      <alignment horizontal="center" vertical="top" wrapText="1"/>
      <protection locked="0"/>
    </xf>
    <xf numFmtId="0" fontId="11" fillId="12" borderId="0" xfId="0" applyFont="1" applyFill="1" applyAlignment="1" applyProtection="1">
      <alignment horizontal="center" vertical="top" wrapText="1"/>
      <protection locked="0"/>
    </xf>
    <xf numFmtId="0" fontId="7" fillId="2" borderId="4" xfId="0" applyFont="1" applyFill="1" applyBorder="1" applyAlignment="1">
      <alignment horizontal="center" vertical="top" wrapText="1"/>
    </xf>
    <xf numFmtId="0" fontId="7" fillId="2" borderId="13"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13" xfId="0" applyFont="1" applyFill="1" applyBorder="1" applyAlignment="1">
      <alignment horizontal="center" vertical="top" wrapText="1"/>
    </xf>
    <xf numFmtId="0" fontId="5" fillId="2" borderId="3"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2" borderId="25" xfId="0" applyFont="1" applyFill="1" applyBorder="1" applyAlignment="1">
      <alignment horizontal="center" vertical="top" wrapText="1"/>
    </xf>
    <xf numFmtId="0" fontId="7" fillId="2" borderId="10" xfId="0" applyFont="1" applyFill="1" applyBorder="1" applyAlignment="1">
      <alignment horizontal="center" vertical="top" wrapText="1"/>
    </xf>
    <xf numFmtId="0" fontId="11" fillId="12" borderId="10" xfId="0" applyFont="1" applyFill="1" applyBorder="1" applyAlignment="1" applyProtection="1">
      <alignment horizontal="center" vertical="top" wrapText="1"/>
      <protection locked="0"/>
    </xf>
    <xf numFmtId="0" fontId="7" fillId="2" borderId="7" xfId="0" applyFont="1" applyFill="1" applyBorder="1" applyAlignment="1">
      <alignment horizontal="center" vertical="top" wrapText="1"/>
    </xf>
    <xf numFmtId="0" fontId="5" fillId="2" borderId="8" xfId="0" applyFont="1" applyFill="1" applyBorder="1" applyAlignment="1">
      <alignment horizontal="center" vertical="top" wrapText="1"/>
    </xf>
    <xf numFmtId="0" fontId="5" fillId="2" borderId="7" xfId="0" applyFont="1" applyFill="1" applyBorder="1" applyAlignment="1">
      <alignment horizontal="center" vertical="top" wrapText="1"/>
    </xf>
    <xf numFmtId="0" fontId="8" fillId="2" borderId="4" xfId="0" applyFont="1" applyFill="1" applyBorder="1" applyAlignment="1" applyProtection="1">
      <alignment horizontal="center" vertical="top"/>
      <protection locked="0"/>
    </xf>
    <xf numFmtId="0" fontId="8" fillId="2" borderId="9" xfId="0" applyFont="1" applyFill="1" applyBorder="1" applyAlignment="1" applyProtection="1">
      <alignment horizontal="center" vertical="top"/>
      <protection locked="0"/>
    </xf>
    <xf numFmtId="0" fontId="8" fillId="2" borderId="5" xfId="0" applyFont="1" applyFill="1" applyBorder="1" applyAlignment="1" applyProtection="1">
      <alignment horizontal="center" vertical="top"/>
      <protection locked="0"/>
    </xf>
    <xf numFmtId="0" fontId="5" fillId="5" borderId="7" xfId="0" applyFont="1" applyFill="1" applyBorder="1" applyAlignment="1" applyProtection="1">
      <alignment horizontal="left" vertical="top"/>
      <protection locked="0"/>
    </xf>
    <xf numFmtId="0" fontId="8" fillId="4" borderId="7" xfId="0" applyFont="1" applyFill="1" applyBorder="1" applyAlignment="1" applyProtection="1">
      <alignment horizontal="left" vertical="top"/>
      <protection locked="0"/>
    </xf>
    <xf numFmtId="0" fontId="8" fillId="4" borderId="10" xfId="0" applyFont="1" applyFill="1" applyBorder="1" applyAlignment="1" applyProtection="1">
      <alignment horizontal="left" vertical="top"/>
      <protection locked="0"/>
    </xf>
    <xf numFmtId="0" fontId="8" fillId="4" borderId="8" xfId="0" applyFont="1" applyFill="1" applyBorder="1" applyAlignment="1" applyProtection="1">
      <alignment horizontal="left" vertical="top"/>
      <protection locked="0"/>
    </xf>
    <xf numFmtId="0" fontId="4" fillId="2" borderId="4" xfId="0" applyFont="1" applyFill="1" applyBorder="1" applyAlignment="1" applyProtection="1">
      <alignment horizontal="left" vertical="top" wrapText="1"/>
      <protection locked="0"/>
    </xf>
    <xf numFmtId="0" fontId="4" fillId="2" borderId="9"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8" fillId="2" borderId="2" xfId="0" applyFont="1" applyFill="1" applyBorder="1" applyAlignment="1" applyProtection="1">
      <alignment horizontal="center" vertical="top"/>
      <protection locked="0"/>
    </xf>
    <xf numFmtId="0" fontId="16" fillId="2" borderId="4" xfId="0" applyFont="1" applyFill="1" applyBorder="1" applyAlignment="1" applyProtection="1">
      <alignment horizontal="left" vertical="top"/>
      <protection locked="0"/>
    </xf>
    <xf numFmtId="0" fontId="16" fillId="2" borderId="9" xfId="0" applyFont="1" applyFill="1" applyBorder="1" applyAlignment="1" applyProtection="1">
      <alignment horizontal="left" vertical="top"/>
      <protection locked="0"/>
    </xf>
    <xf numFmtId="0" fontId="16" fillId="2" borderId="5" xfId="0" applyFont="1" applyFill="1" applyBorder="1" applyAlignment="1" applyProtection="1">
      <alignment horizontal="left" vertical="top"/>
      <protection locked="0"/>
    </xf>
    <xf numFmtId="0" fontId="3" fillId="6" borderId="7" xfId="0" applyFont="1" applyFill="1" applyBorder="1" applyAlignment="1">
      <alignment horizontal="left" vertical="top"/>
    </xf>
    <xf numFmtId="0" fontId="3" fillId="6" borderId="22" xfId="0" applyFont="1" applyFill="1" applyBorder="1" applyAlignment="1">
      <alignment horizontal="left" vertical="top"/>
    </xf>
    <xf numFmtId="0" fontId="3" fillId="6" borderId="16" xfId="0" applyFont="1" applyFill="1" applyBorder="1" applyAlignment="1">
      <alignment horizontal="left" vertical="top"/>
    </xf>
    <xf numFmtId="0" fontId="3" fillId="6" borderId="1" xfId="0" applyFont="1" applyFill="1" applyBorder="1" applyAlignment="1">
      <alignment horizontal="left" vertical="top"/>
    </xf>
    <xf numFmtId="0" fontId="8" fillId="7" borderId="7" xfId="0" applyFont="1" applyFill="1" applyBorder="1" applyAlignment="1" applyProtection="1">
      <alignment horizontal="left" vertical="top"/>
      <protection locked="0"/>
    </xf>
    <xf numFmtId="0" fontId="8" fillId="7" borderId="10" xfId="0" applyFont="1" applyFill="1" applyBorder="1" applyAlignment="1" applyProtection="1">
      <alignment horizontal="left" vertical="top"/>
      <protection locked="0"/>
    </xf>
    <xf numFmtId="0" fontId="8" fillId="7" borderId="8" xfId="0" applyFont="1" applyFill="1" applyBorder="1" applyAlignment="1" applyProtection="1">
      <alignment horizontal="left" vertical="top"/>
      <protection locked="0"/>
    </xf>
    <xf numFmtId="0" fontId="3" fillId="6" borderId="10" xfId="0" applyFont="1" applyFill="1" applyBorder="1" applyAlignment="1">
      <alignment horizontal="left" vertical="top"/>
    </xf>
  </cellXfs>
  <cellStyles count="2">
    <cellStyle name="Comma" xfId="1" builtinId="3"/>
    <cellStyle name="Normal" xfId="0" builtinId="0"/>
  </cellStyles>
  <dxfs count="185">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3834577</xdr:colOff>
      <xdr:row>1</xdr:row>
      <xdr:rowOff>72238</xdr:rowOff>
    </xdr:from>
    <xdr:to>
      <xdr:col>1</xdr:col>
      <xdr:colOff>4924918</xdr:colOff>
      <xdr:row>3</xdr:row>
      <xdr:rowOff>507178</xdr:rowOff>
    </xdr:to>
    <xdr:pic>
      <xdr:nvPicPr>
        <xdr:cNvPr id="2" name="Picture 1">
          <a:extLst>
            <a:ext uri="{FF2B5EF4-FFF2-40B4-BE49-F238E27FC236}">
              <a16:creationId xmlns:a16="http://schemas.microsoft.com/office/drawing/2014/main" id="{E51229E0-3192-4676-8565-E386B3F912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6802" y="319888"/>
          <a:ext cx="1090341" cy="1025490"/>
        </a:xfrm>
        <a:prstGeom prst="rect">
          <a:avLst/>
        </a:prstGeom>
      </xdr:spPr>
    </xdr:pic>
    <xdr:clientData/>
  </xdr:twoCellAnchor>
  <xdr:twoCellAnchor>
    <xdr:from>
      <xdr:col>9</xdr:col>
      <xdr:colOff>232317</xdr:colOff>
      <xdr:row>1</xdr:row>
      <xdr:rowOff>92927</xdr:rowOff>
    </xdr:from>
    <xdr:to>
      <xdr:col>9</xdr:col>
      <xdr:colOff>1754412</xdr:colOff>
      <xdr:row>3</xdr:row>
      <xdr:rowOff>22303</xdr:rowOff>
    </xdr:to>
    <xdr:grpSp>
      <xdr:nvGrpSpPr>
        <xdr:cNvPr id="3" name="Group 2">
          <a:extLst>
            <a:ext uri="{FF2B5EF4-FFF2-40B4-BE49-F238E27FC236}">
              <a16:creationId xmlns:a16="http://schemas.microsoft.com/office/drawing/2014/main" id="{0AE534D9-E464-4D50-BCB4-B104136B7D6D}"/>
            </a:ext>
          </a:extLst>
        </xdr:cNvPr>
        <xdr:cNvGrpSpPr>
          <a:grpSpLocks/>
        </xdr:cNvGrpSpPr>
      </xdr:nvGrpSpPr>
      <xdr:grpSpPr>
        <a:xfrm>
          <a:off x="19907395" y="331052"/>
          <a:ext cx="1522095" cy="524689"/>
          <a:chOff x="581025" y="111536"/>
          <a:chExt cx="1605439" cy="380701"/>
        </a:xfrm>
      </xdr:grpSpPr>
      <xdr:pic>
        <xdr:nvPicPr>
          <xdr:cNvPr id="4" name="Picture 3">
            <a:extLst>
              <a:ext uri="{FF2B5EF4-FFF2-40B4-BE49-F238E27FC236}">
                <a16:creationId xmlns:a16="http://schemas.microsoft.com/office/drawing/2014/main" id="{14DD459D-3C3F-31AA-DD66-54F62EEE54AF}"/>
              </a:ext>
            </a:extLst>
          </xdr:cNvPr>
          <xdr:cNvPicPr>
            <a:picLocks noChangeAspect="1"/>
          </xdr:cNvPicPr>
        </xdr:nvPicPr>
        <xdr:blipFill>
          <a:blip xmlns:r="http://schemas.openxmlformats.org/officeDocument/2006/relationships" r:embed="rId2" cstate="print"/>
          <a:srcRect/>
          <a:stretch>
            <a:fillRect/>
          </a:stretch>
        </xdr:blipFill>
        <xdr:spPr>
          <a:xfrm>
            <a:off x="581025" y="123788"/>
            <a:ext cx="1123950" cy="368449"/>
          </a:xfrm>
          <a:prstGeom prst="rect">
            <a:avLst/>
          </a:prstGeom>
          <a:noFill/>
          <a:ln>
            <a:noFill/>
          </a:ln>
        </xdr:spPr>
      </xdr:pic>
      <xdr:pic>
        <xdr:nvPicPr>
          <xdr:cNvPr id="5" name="image3.png">
            <a:extLst>
              <a:ext uri="{FF2B5EF4-FFF2-40B4-BE49-F238E27FC236}">
                <a16:creationId xmlns:a16="http://schemas.microsoft.com/office/drawing/2014/main" id="{C9685D36-AB7B-26C8-1A2E-46FECB4B38E1}"/>
              </a:ext>
            </a:extLst>
          </xdr:cNvPr>
          <xdr:cNvPicPr/>
        </xdr:nvPicPr>
        <xdr:blipFill>
          <a:blip xmlns:r="http://schemas.openxmlformats.org/officeDocument/2006/relationships" r:embed="rId3"/>
          <a:srcRect/>
          <a:stretch>
            <a:fillRect/>
          </a:stretch>
        </xdr:blipFill>
        <xdr:spPr>
          <a:xfrm>
            <a:off x="1732843" y="111536"/>
            <a:ext cx="453621" cy="333112"/>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3834577</xdr:colOff>
      <xdr:row>1</xdr:row>
      <xdr:rowOff>72238</xdr:rowOff>
    </xdr:from>
    <xdr:to>
      <xdr:col>1</xdr:col>
      <xdr:colOff>4924918</xdr:colOff>
      <xdr:row>3</xdr:row>
      <xdr:rowOff>507178</xdr:rowOff>
    </xdr:to>
    <xdr:pic>
      <xdr:nvPicPr>
        <xdr:cNvPr id="2" name="Picture 1">
          <a:extLst>
            <a:ext uri="{FF2B5EF4-FFF2-40B4-BE49-F238E27FC236}">
              <a16:creationId xmlns:a16="http://schemas.microsoft.com/office/drawing/2014/main" id="{45E19090-9DE5-4ECF-9349-EAF0E2F3C1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6802" y="319888"/>
          <a:ext cx="1090341" cy="1025490"/>
        </a:xfrm>
        <a:prstGeom prst="rect">
          <a:avLst/>
        </a:prstGeom>
      </xdr:spPr>
    </xdr:pic>
    <xdr:clientData/>
  </xdr:twoCellAnchor>
  <xdr:twoCellAnchor>
    <xdr:from>
      <xdr:col>9</xdr:col>
      <xdr:colOff>232317</xdr:colOff>
      <xdr:row>1</xdr:row>
      <xdr:rowOff>92927</xdr:rowOff>
    </xdr:from>
    <xdr:to>
      <xdr:col>9</xdr:col>
      <xdr:colOff>1754412</xdr:colOff>
      <xdr:row>3</xdr:row>
      <xdr:rowOff>22303</xdr:rowOff>
    </xdr:to>
    <xdr:grpSp>
      <xdr:nvGrpSpPr>
        <xdr:cNvPr id="3" name="Group 2">
          <a:extLst>
            <a:ext uri="{FF2B5EF4-FFF2-40B4-BE49-F238E27FC236}">
              <a16:creationId xmlns:a16="http://schemas.microsoft.com/office/drawing/2014/main" id="{3C2F1418-894A-47B9-87EA-42D7F6056941}"/>
            </a:ext>
          </a:extLst>
        </xdr:cNvPr>
        <xdr:cNvGrpSpPr>
          <a:grpSpLocks/>
        </xdr:cNvGrpSpPr>
      </xdr:nvGrpSpPr>
      <xdr:grpSpPr>
        <a:xfrm>
          <a:off x="18984661" y="331052"/>
          <a:ext cx="1522095" cy="524689"/>
          <a:chOff x="581025" y="111536"/>
          <a:chExt cx="1605439" cy="380701"/>
        </a:xfrm>
      </xdr:grpSpPr>
      <xdr:pic>
        <xdr:nvPicPr>
          <xdr:cNvPr id="4" name="Picture 3">
            <a:extLst>
              <a:ext uri="{FF2B5EF4-FFF2-40B4-BE49-F238E27FC236}">
                <a16:creationId xmlns:a16="http://schemas.microsoft.com/office/drawing/2014/main" id="{B188A4C5-00EB-FDB5-6AC0-BBE6DEEACA5D}"/>
              </a:ext>
            </a:extLst>
          </xdr:cNvPr>
          <xdr:cNvPicPr>
            <a:picLocks noChangeAspect="1"/>
          </xdr:cNvPicPr>
        </xdr:nvPicPr>
        <xdr:blipFill>
          <a:blip xmlns:r="http://schemas.openxmlformats.org/officeDocument/2006/relationships" r:embed="rId2" cstate="print"/>
          <a:srcRect/>
          <a:stretch>
            <a:fillRect/>
          </a:stretch>
        </xdr:blipFill>
        <xdr:spPr>
          <a:xfrm>
            <a:off x="581025" y="123788"/>
            <a:ext cx="1123950" cy="368449"/>
          </a:xfrm>
          <a:prstGeom prst="rect">
            <a:avLst/>
          </a:prstGeom>
          <a:noFill/>
          <a:ln>
            <a:noFill/>
          </a:ln>
        </xdr:spPr>
      </xdr:pic>
      <xdr:pic>
        <xdr:nvPicPr>
          <xdr:cNvPr id="5" name="image3.png">
            <a:extLst>
              <a:ext uri="{FF2B5EF4-FFF2-40B4-BE49-F238E27FC236}">
                <a16:creationId xmlns:a16="http://schemas.microsoft.com/office/drawing/2014/main" id="{F16F3813-E763-B975-0D8F-E9E9A76DEC69}"/>
              </a:ext>
            </a:extLst>
          </xdr:cNvPr>
          <xdr:cNvPicPr/>
        </xdr:nvPicPr>
        <xdr:blipFill>
          <a:blip xmlns:r="http://schemas.openxmlformats.org/officeDocument/2006/relationships" r:embed="rId3"/>
          <a:srcRect/>
          <a:stretch>
            <a:fillRect/>
          </a:stretch>
        </xdr:blipFill>
        <xdr:spPr>
          <a:xfrm>
            <a:off x="1732843" y="111536"/>
            <a:ext cx="453621" cy="33311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3834577</xdr:colOff>
      <xdr:row>1</xdr:row>
      <xdr:rowOff>72238</xdr:rowOff>
    </xdr:from>
    <xdr:to>
      <xdr:col>1</xdr:col>
      <xdr:colOff>5208984</xdr:colOff>
      <xdr:row>3</xdr:row>
      <xdr:rowOff>775589</xdr:rowOff>
    </xdr:to>
    <xdr:pic>
      <xdr:nvPicPr>
        <xdr:cNvPr id="2" name="Picture 1">
          <a:extLst>
            <a:ext uri="{FF2B5EF4-FFF2-40B4-BE49-F238E27FC236}">
              <a16:creationId xmlns:a16="http://schemas.microsoft.com/office/drawing/2014/main" id="{281BB760-3573-4E11-B6C1-75413A3457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5749" y="310363"/>
          <a:ext cx="1374407" cy="1298664"/>
        </a:xfrm>
        <a:prstGeom prst="rect">
          <a:avLst/>
        </a:prstGeom>
      </xdr:spPr>
    </xdr:pic>
    <xdr:clientData/>
  </xdr:twoCellAnchor>
  <xdr:twoCellAnchor>
    <xdr:from>
      <xdr:col>9</xdr:col>
      <xdr:colOff>1</xdr:colOff>
      <xdr:row>1</xdr:row>
      <xdr:rowOff>92927</xdr:rowOff>
    </xdr:from>
    <xdr:to>
      <xdr:col>9</xdr:col>
      <xdr:colOff>2172891</xdr:colOff>
      <xdr:row>3</xdr:row>
      <xdr:rowOff>565546</xdr:rowOff>
    </xdr:to>
    <xdr:grpSp>
      <xdr:nvGrpSpPr>
        <xdr:cNvPr id="3" name="Group 2">
          <a:extLst>
            <a:ext uri="{FF2B5EF4-FFF2-40B4-BE49-F238E27FC236}">
              <a16:creationId xmlns:a16="http://schemas.microsoft.com/office/drawing/2014/main" id="{9862C953-CC94-6DFE-C198-1DE5BA09E9CE}"/>
            </a:ext>
          </a:extLst>
        </xdr:cNvPr>
        <xdr:cNvGrpSpPr>
          <a:grpSpLocks/>
        </xdr:cNvGrpSpPr>
      </xdr:nvGrpSpPr>
      <xdr:grpSpPr>
        <a:xfrm>
          <a:off x="20716876" y="331052"/>
          <a:ext cx="2172890" cy="1067932"/>
          <a:chOff x="581025" y="111536"/>
          <a:chExt cx="1605439" cy="380701"/>
        </a:xfrm>
      </xdr:grpSpPr>
      <xdr:pic>
        <xdr:nvPicPr>
          <xdr:cNvPr id="4" name="Picture 3">
            <a:extLst>
              <a:ext uri="{FF2B5EF4-FFF2-40B4-BE49-F238E27FC236}">
                <a16:creationId xmlns:a16="http://schemas.microsoft.com/office/drawing/2014/main" id="{099DBB27-965B-B9A1-2EA0-9559B3561C38}"/>
              </a:ext>
            </a:extLst>
          </xdr:cNvPr>
          <xdr:cNvPicPr>
            <a:picLocks noChangeAspect="1"/>
          </xdr:cNvPicPr>
        </xdr:nvPicPr>
        <xdr:blipFill>
          <a:blip xmlns:r="http://schemas.openxmlformats.org/officeDocument/2006/relationships" r:embed="rId2" cstate="print"/>
          <a:srcRect/>
          <a:stretch>
            <a:fillRect/>
          </a:stretch>
        </xdr:blipFill>
        <xdr:spPr>
          <a:xfrm>
            <a:off x="581025" y="123788"/>
            <a:ext cx="1123950" cy="368449"/>
          </a:xfrm>
          <a:prstGeom prst="rect">
            <a:avLst/>
          </a:prstGeom>
          <a:noFill/>
          <a:ln>
            <a:noFill/>
          </a:ln>
        </xdr:spPr>
      </xdr:pic>
      <xdr:pic>
        <xdr:nvPicPr>
          <xdr:cNvPr id="6" name="image3.png">
            <a:extLst>
              <a:ext uri="{FF2B5EF4-FFF2-40B4-BE49-F238E27FC236}">
                <a16:creationId xmlns:a16="http://schemas.microsoft.com/office/drawing/2014/main" id="{3D5412D3-E42D-2A10-D84D-E48B37E4DB29}"/>
              </a:ext>
            </a:extLst>
          </xdr:cNvPr>
          <xdr:cNvPicPr/>
        </xdr:nvPicPr>
        <xdr:blipFill>
          <a:blip xmlns:r="http://schemas.openxmlformats.org/officeDocument/2006/relationships" r:embed="rId3"/>
          <a:srcRect/>
          <a:stretch>
            <a:fillRect/>
          </a:stretch>
        </xdr:blipFill>
        <xdr:spPr>
          <a:xfrm>
            <a:off x="1732843" y="111536"/>
            <a:ext cx="453621" cy="333112"/>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E8871-9190-496E-81F1-412DE27F5014}">
  <sheetPr>
    <pageSetUpPr fitToPage="1"/>
  </sheetPr>
  <dimension ref="A1:Y477"/>
  <sheetViews>
    <sheetView view="pageBreakPreview" topLeftCell="A31" zoomScale="32" zoomScaleNormal="82" zoomScaleSheetLayoutView="32" workbookViewId="0">
      <pane xSplit="1" topLeftCell="B1" activePane="topRight" state="frozen"/>
      <selection pane="topRight" activeCell="A40" sqref="A40:XFD40"/>
    </sheetView>
  </sheetViews>
  <sheetFormatPr defaultRowHeight="26.25" x14ac:dyDescent="0.4"/>
  <cols>
    <col min="1" max="1" width="38.42578125" style="31" customWidth="1"/>
    <col min="2" max="2" width="78" style="32" customWidth="1"/>
    <col min="3" max="3" width="38" style="2" customWidth="1"/>
    <col min="4" max="4" width="22.85546875" style="1" customWidth="1"/>
    <col min="5" max="5" width="44.7109375" style="1" customWidth="1"/>
    <col min="6" max="6" width="17.28515625" style="124" bestFit="1" customWidth="1"/>
    <col min="7" max="7" width="10.85546875" style="1" customWidth="1"/>
    <col min="8" max="8" width="2.140625" style="1" hidden="1" customWidth="1"/>
    <col min="9" max="9" width="45.140625" style="1" customWidth="1"/>
    <col min="10" max="10" width="36.5703125" style="1" bestFit="1" customWidth="1"/>
    <col min="11" max="11" width="35.42578125" style="3" customWidth="1"/>
    <col min="12" max="12" width="32.85546875" style="4" customWidth="1"/>
    <col min="13" max="13" width="30.5703125" style="3" customWidth="1"/>
    <col min="14" max="14" width="50.7109375" style="3" customWidth="1"/>
    <col min="15" max="15" width="9.140625" style="1" hidden="1" customWidth="1"/>
    <col min="16" max="16" width="12.42578125" style="5" bestFit="1" customWidth="1"/>
    <col min="17" max="17" width="23.42578125" style="5" customWidth="1"/>
    <col min="18" max="18" width="34.7109375" style="6" customWidth="1"/>
    <col min="19" max="19" width="31.7109375" style="5" bestFit="1" customWidth="1"/>
    <col min="20" max="21" width="9.140625" style="5"/>
    <col min="22" max="22" width="21.7109375" style="5" bestFit="1" customWidth="1"/>
    <col min="23" max="25" width="9.140625" style="5"/>
    <col min="26" max="16384" width="9.140625" style="1"/>
  </cols>
  <sheetData>
    <row r="1" spans="1:25" ht="19.5" customHeight="1" thickBot="1" x14ac:dyDescent="0.45">
      <c r="A1" s="35"/>
      <c r="B1" s="36"/>
      <c r="C1" s="37"/>
      <c r="D1" s="38"/>
      <c r="E1" s="38"/>
      <c r="G1" s="38"/>
      <c r="H1" s="38"/>
      <c r="I1" s="38"/>
      <c r="J1" s="38"/>
      <c r="K1" s="39"/>
      <c r="L1" s="40"/>
      <c r="M1" s="39"/>
      <c r="N1" s="39"/>
      <c r="O1" s="7"/>
    </row>
    <row r="2" spans="1:25" ht="23.25" customHeight="1" x14ac:dyDescent="0.4">
      <c r="A2" s="168" t="s">
        <v>133</v>
      </c>
      <c r="B2" s="169"/>
      <c r="C2" s="169"/>
      <c r="D2" s="169"/>
      <c r="E2" s="169"/>
      <c r="F2" s="169"/>
      <c r="G2" s="169"/>
      <c r="H2" s="169"/>
      <c r="I2" s="169"/>
      <c r="J2" s="169"/>
      <c r="K2" s="169"/>
      <c r="L2" s="169"/>
      <c r="M2" s="169"/>
      <c r="N2" s="170"/>
      <c r="O2" s="41"/>
    </row>
    <row r="3" spans="1:25" ht="23.25" customHeight="1" x14ac:dyDescent="0.4">
      <c r="A3" s="168" t="s">
        <v>134</v>
      </c>
      <c r="B3" s="169"/>
      <c r="C3" s="169"/>
      <c r="D3" s="169"/>
      <c r="E3" s="169"/>
      <c r="F3" s="169"/>
      <c r="G3" s="169"/>
      <c r="H3" s="169"/>
      <c r="I3" s="169"/>
      <c r="J3" s="169"/>
      <c r="K3" s="169"/>
      <c r="L3" s="169"/>
      <c r="M3" s="169"/>
      <c r="N3" s="170"/>
      <c r="O3" s="11"/>
    </row>
    <row r="4" spans="1:25" ht="69.75" customHeight="1" x14ac:dyDescent="0.4">
      <c r="A4" s="171" t="s">
        <v>550</v>
      </c>
      <c r="B4" s="172"/>
      <c r="C4" s="172"/>
      <c r="D4" s="172"/>
      <c r="E4" s="172"/>
      <c r="F4" s="172"/>
      <c r="G4" s="172"/>
      <c r="H4" s="172"/>
      <c r="I4" s="172"/>
      <c r="J4" s="172"/>
      <c r="K4" s="172"/>
      <c r="L4" s="172"/>
      <c r="M4" s="172"/>
      <c r="N4" s="170"/>
      <c r="O4" s="11"/>
    </row>
    <row r="5" spans="1:25" x14ac:dyDescent="0.4">
      <c r="A5" s="173" t="s">
        <v>0</v>
      </c>
      <c r="B5" s="160" t="s">
        <v>1</v>
      </c>
      <c r="C5" s="175" t="s">
        <v>2</v>
      </c>
      <c r="D5" s="160" t="s">
        <v>3</v>
      </c>
      <c r="E5" s="177" t="s">
        <v>4</v>
      </c>
      <c r="F5" s="160" t="s">
        <v>5</v>
      </c>
      <c r="G5" s="160"/>
      <c r="H5" s="160"/>
      <c r="I5" s="160"/>
      <c r="J5" s="160" t="s">
        <v>6</v>
      </c>
      <c r="K5" s="162" t="s">
        <v>7</v>
      </c>
      <c r="L5" s="162"/>
      <c r="M5" s="162"/>
      <c r="N5" s="163" t="s">
        <v>8</v>
      </c>
      <c r="O5" s="7"/>
    </row>
    <row r="6" spans="1:25" ht="159" customHeight="1" thickBot="1" x14ac:dyDescent="0.45">
      <c r="A6" s="174"/>
      <c r="B6" s="161"/>
      <c r="C6" s="176"/>
      <c r="D6" s="161"/>
      <c r="E6" s="178"/>
      <c r="F6" s="54" t="s">
        <v>9</v>
      </c>
      <c r="G6" s="55" t="s">
        <v>10</v>
      </c>
      <c r="H6" s="8" t="s">
        <v>11</v>
      </c>
      <c r="I6" s="8" t="s">
        <v>12</v>
      </c>
      <c r="J6" s="161"/>
      <c r="K6" s="9" t="s">
        <v>13</v>
      </c>
      <c r="L6" s="10" t="s">
        <v>14</v>
      </c>
      <c r="M6" s="9" t="s">
        <v>15</v>
      </c>
      <c r="N6" s="164"/>
      <c r="O6" s="11"/>
    </row>
    <row r="7" spans="1:25" s="66" customFormat="1" ht="27.75" customHeight="1" x14ac:dyDescent="0.25">
      <c r="A7" s="58" t="s">
        <v>403</v>
      </c>
      <c r="B7" s="59"/>
      <c r="C7" s="60"/>
      <c r="D7" s="61"/>
      <c r="E7" s="63"/>
      <c r="F7" s="165"/>
      <c r="G7" s="166"/>
      <c r="H7" s="166"/>
      <c r="I7" s="166"/>
      <c r="J7" s="167"/>
      <c r="K7" s="64"/>
      <c r="L7" s="64"/>
      <c r="M7" s="64"/>
      <c r="N7" s="64"/>
      <c r="O7" s="65"/>
      <c r="P7" s="52"/>
      <c r="Q7" s="52"/>
      <c r="R7" s="53"/>
      <c r="S7" s="52"/>
      <c r="T7" s="52"/>
      <c r="U7" s="52"/>
      <c r="V7" s="52"/>
      <c r="W7" s="52"/>
      <c r="X7" s="52"/>
      <c r="Y7" s="52"/>
    </row>
    <row r="8" spans="1:25" s="72" customFormat="1" ht="56.25" customHeight="1" x14ac:dyDescent="0.25">
      <c r="A8" s="67"/>
      <c r="B8" s="68" t="s">
        <v>43</v>
      </c>
      <c r="C8" s="69"/>
      <c r="D8" s="69"/>
      <c r="E8" s="84"/>
      <c r="F8" s="151"/>
      <c r="G8" s="152"/>
      <c r="H8" s="152"/>
      <c r="I8" s="152"/>
      <c r="J8" s="153"/>
      <c r="K8" s="151"/>
      <c r="L8" s="152"/>
      <c r="M8" s="152"/>
      <c r="N8" s="152"/>
      <c r="O8" s="153"/>
      <c r="P8" s="52"/>
      <c r="Q8" s="52"/>
      <c r="R8" s="53"/>
      <c r="S8" s="52"/>
      <c r="T8" s="52"/>
      <c r="U8" s="52"/>
      <c r="V8" s="52"/>
      <c r="W8" s="52"/>
      <c r="X8" s="52"/>
      <c r="Y8" s="52"/>
    </row>
    <row r="9" spans="1:25" s="23" customFormat="1" ht="75.75" customHeight="1" x14ac:dyDescent="0.25">
      <c r="A9" s="42" t="s">
        <v>44</v>
      </c>
      <c r="B9" s="43" t="s">
        <v>141</v>
      </c>
      <c r="C9" s="45" t="s">
        <v>44</v>
      </c>
      <c r="D9" s="45" t="s">
        <v>17</v>
      </c>
      <c r="E9" s="123" t="s">
        <v>18</v>
      </c>
      <c r="F9" s="125" t="s">
        <v>528</v>
      </c>
      <c r="G9" s="75" t="s">
        <v>93</v>
      </c>
      <c r="H9" s="45"/>
      <c r="I9" s="45"/>
      <c r="J9" s="46" t="s">
        <v>100</v>
      </c>
      <c r="K9" s="47">
        <f t="shared" ref="K9:K10" si="0">SUM(L9:M9)</f>
        <v>400000</v>
      </c>
      <c r="L9" s="48">
        <v>400000</v>
      </c>
      <c r="M9" s="56"/>
      <c r="N9" s="57" t="s">
        <v>43</v>
      </c>
      <c r="O9" s="51"/>
      <c r="P9" s="52"/>
      <c r="Q9" s="52"/>
      <c r="R9" s="53"/>
      <c r="S9" s="52"/>
      <c r="T9" s="52"/>
      <c r="U9" s="52"/>
      <c r="V9" s="52"/>
      <c r="W9" s="52"/>
      <c r="X9" s="52"/>
      <c r="Y9" s="52"/>
    </row>
    <row r="10" spans="1:25" s="83" customFormat="1" ht="45.75" customHeight="1" x14ac:dyDescent="0.25">
      <c r="A10" s="77"/>
      <c r="B10" s="78"/>
      <c r="C10" s="157" t="s">
        <v>45</v>
      </c>
      <c r="D10" s="158"/>
      <c r="E10" s="158"/>
      <c r="F10" s="158"/>
      <c r="G10" s="158"/>
      <c r="H10" s="158"/>
      <c r="I10" s="158"/>
      <c r="J10" s="159"/>
      <c r="K10" s="79">
        <f t="shared" si="0"/>
        <v>400000</v>
      </c>
      <c r="L10" s="80">
        <f>SUM(L9:L9)</f>
        <v>400000</v>
      </c>
      <c r="M10" s="81"/>
      <c r="N10" s="81"/>
      <c r="O10" s="82"/>
      <c r="P10" s="52"/>
      <c r="Q10" s="52"/>
      <c r="R10" s="53"/>
      <c r="S10" s="52"/>
      <c r="T10" s="52"/>
      <c r="U10" s="52"/>
      <c r="V10" s="52"/>
      <c r="W10" s="52"/>
      <c r="X10" s="52"/>
      <c r="Y10" s="52"/>
    </row>
    <row r="11" spans="1:25" s="72" customFormat="1" ht="45.75" customHeight="1" x14ac:dyDescent="0.25">
      <c r="A11" s="67"/>
      <c r="B11" s="68" t="s">
        <v>46</v>
      </c>
      <c r="C11" s="69"/>
      <c r="D11" s="69"/>
      <c r="E11" s="84"/>
      <c r="F11" s="151"/>
      <c r="G11" s="152"/>
      <c r="H11" s="152"/>
      <c r="I11" s="152"/>
      <c r="J11" s="153"/>
      <c r="K11" s="70"/>
      <c r="L11" s="70"/>
      <c r="M11" s="70"/>
      <c r="N11" s="70"/>
      <c r="O11" s="71"/>
      <c r="P11" s="52"/>
      <c r="Q11" s="52"/>
      <c r="R11" s="53"/>
      <c r="S11" s="52"/>
      <c r="T11" s="52"/>
      <c r="U11" s="52"/>
      <c r="V11" s="52"/>
      <c r="W11" s="52"/>
      <c r="X11" s="52"/>
      <c r="Y11" s="52"/>
    </row>
    <row r="12" spans="1:25" s="23" customFormat="1" ht="76.5" customHeight="1" x14ac:dyDescent="0.25">
      <c r="A12" s="42" t="s">
        <v>552</v>
      </c>
      <c r="B12" s="43" t="s">
        <v>569</v>
      </c>
      <c r="C12" s="45" t="s">
        <v>48</v>
      </c>
      <c r="D12" s="45" t="s">
        <v>17</v>
      </c>
      <c r="E12" s="123" t="s">
        <v>18</v>
      </c>
      <c r="F12" s="125" t="s">
        <v>528</v>
      </c>
      <c r="G12" s="75" t="s">
        <v>93</v>
      </c>
      <c r="H12" s="45"/>
      <c r="I12" s="45"/>
      <c r="J12" s="46" t="s">
        <v>564</v>
      </c>
      <c r="K12" s="47">
        <f>L12+M12</f>
        <v>3200</v>
      </c>
      <c r="L12" s="48">
        <v>3200</v>
      </c>
      <c r="M12" s="56"/>
      <c r="N12" s="57" t="s">
        <v>46</v>
      </c>
      <c r="O12" s="51"/>
      <c r="P12" s="52"/>
      <c r="Q12" s="52"/>
      <c r="R12" s="53"/>
      <c r="S12" s="52"/>
      <c r="T12" s="52"/>
      <c r="U12" s="52"/>
      <c r="V12" s="52"/>
      <c r="W12" s="52"/>
      <c r="X12" s="52"/>
      <c r="Y12" s="52"/>
    </row>
    <row r="13" spans="1:25" s="23" customFormat="1" ht="93" customHeight="1" x14ac:dyDescent="0.25">
      <c r="A13" s="42" t="s">
        <v>553</v>
      </c>
      <c r="B13" s="43" t="s">
        <v>568</v>
      </c>
      <c r="C13" s="126" t="s">
        <v>551</v>
      </c>
      <c r="D13" s="45" t="s">
        <v>17</v>
      </c>
      <c r="E13" s="123" t="s">
        <v>18</v>
      </c>
      <c r="F13" s="125" t="s">
        <v>528</v>
      </c>
      <c r="G13" s="75" t="s">
        <v>93</v>
      </c>
      <c r="H13" s="45"/>
      <c r="I13" s="45"/>
      <c r="J13" s="46" t="s">
        <v>564</v>
      </c>
      <c r="K13" s="47">
        <f t="shared" ref="K13:K31" si="1">L13+M13</f>
        <v>2700</v>
      </c>
      <c r="L13" s="48">
        <v>2700</v>
      </c>
      <c r="M13" s="56"/>
      <c r="N13" s="57" t="s">
        <v>46</v>
      </c>
      <c r="O13" s="51"/>
      <c r="P13" s="52"/>
      <c r="Q13" s="52"/>
      <c r="R13" s="53"/>
      <c r="S13" s="52"/>
      <c r="T13" s="52"/>
      <c r="U13" s="52"/>
      <c r="V13" s="52"/>
      <c r="W13" s="52"/>
      <c r="X13" s="52"/>
      <c r="Y13" s="52"/>
    </row>
    <row r="14" spans="1:25" s="23" customFormat="1" ht="107.25" customHeight="1" x14ac:dyDescent="0.25">
      <c r="A14" s="42" t="s">
        <v>554</v>
      </c>
      <c r="B14" s="43" t="s">
        <v>570</v>
      </c>
      <c r="C14" s="126" t="s">
        <v>230</v>
      </c>
      <c r="D14" s="45" t="s">
        <v>17</v>
      </c>
      <c r="E14" s="123" t="s">
        <v>18</v>
      </c>
      <c r="F14" s="125" t="s">
        <v>528</v>
      </c>
      <c r="G14" s="75" t="s">
        <v>93</v>
      </c>
      <c r="H14" s="45"/>
      <c r="I14" s="45"/>
      <c r="J14" s="46" t="s">
        <v>564</v>
      </c>
      <c r="K14" s="47">
        <f t="shared" si="1"/>
        <v>46140</v>
      </c>
      <c r="L14" s="48">
        <v>46140</v>
      </c>
      <c r="M14" s="56"/>
      <c r="N14" s="57" t="s">
        <v>46</v>
      </c>
      <c r="O14" s="51"/>
      <c r="P14" s="52"/>
      <c r="Q14" s="52"/>
      <c r="R14" s="53"/>
      <c r="S14" s="52"/>
      <c r="T14" s="52"/>
      <c r="U14" s="52"/>
      <c r="V14" s="52"/>
      <c r="W14" s="52"/>
      <c r="X14" s="52"/>
      <c r="Y14" s="52"/>
    </row>
    <row r="15" spans="1:25" s="23" customFormat="1" ht="64.5" customHeight="1" x14ac:dyDescent="0.25">
      <c r="A15" s="42" t="s">
        <v>162</v>
      </c>
      <c r="B15" s="43" t="s">
        <v>572</v>
      </c>
      <c r="C15" s="126" t="s">
        <v>167</v>
      </c>
      <c r="D15" s="45" t="s">
        <v>17</v>
      </c>
      <c r="E15" s="123" t="s">
        <v>18</v>
      </c>
      <c r="F15" s="125"/>
      <c r="G15" s="75" t="s">
        <v>93</v>
      </c>
      <c r="H15" s="45"/>
      <c r="I15" s="45"/>
      <c r="J15" s="46" t="s">
        <v>564</v>
      </c>
      <c r="K15" s="47">
        <f t="shared" si="1"/>
        <v>295000</v>
      </c>
      <c r="L15" s="48">
        <v>295000</v>
      </c>
      <c r="M15" s="56"/>
      <c r="N15" s="57" t="s">
        <v>46</v>
      </c>
      <c r="O15" s="51"/>
      <c r="P15" s="52"/>
      <c r="Q15" s="52"/>
      <c r="R15" s="53"/>
      <c r="S15" s="52"/>
      <c r="T15" s="52"/>
      <c r="U15" s="52"/>
      <c r="V15" s="52"/>
      <c r="W15" s="52"/>
      <c r="X15" s="52"/>
      <c r="Y15" s="52"/>
    </row>
    <row r="16" spans="1:25" s="23" customFormat="1" ht="76.5" customHeight="1" x14ac:dyDescent="0.25">
      <c r="A16" s="42" t="s">
        <v>555</v>
      </c>
      <c r="B16" s="43" t="s">
        <v>580</v>
      </c>
      <c r="C16" s="126" t="s">
        <v>44</v>
      </c>
      <c r="D16" s="45" t="s">
        <v>17</v>
      </c>
      <c r="E16" s="123" t="s">
        <v>18</v>
      </c>
      <c r="F16" s="125"/>
      <c r="G16" s="75" t="s">
        <v>93</v>
      </c>
      <c r="H16" s="45"/>
      <c r="I16" s="45"/>
      <c r="J16" s="46" t="s">
        <v>564</v>
      </c>
      <c r="K16" s="47">
        <f t="shared" si="1"/>
        <v>247000</v>
      </c>
      <c r="L16" s="48">
        <v>247000</v>
      </c>
      <c r="M16" s="56"/>
      <c r="N16" s="57" t="s">
        <v>46</v>
      </c>
      <c r="O16" s="51"/>
      <c r="P16" s="52"/>
      <c r="Q16" s="52"/>
      <c r="R16" s="53"/>
      <c r="S16" s="52"/>
      <c r="T16" s="52"/>
      <c r="U16" s="52"/>
      <c r="V16" s="52"/>
      <c r="W16" s="52"/>
      <c r="X16" s="52"/>
      <c r="Y16" s="52"/>
    </row>
    <row r="17" spans="1:25" s="23" customFormat="1" ht="111.75" customHeight="1" x14ac:dyDescent="0.25">
      <c r="A17" s="42" t="s">
        <v>556</v>
      </c>
      <c r="B17" s="43" t="s">
        <v>571</v>
      </c>
      <c r="C17" s="126" t="s">
        <v>19</v>
      </c>
      <c r="D17" s="45" t="s">
        <v>17</v>
      </c>
      <c r="E17" s="123" t="s">
        <v>18</v>
      </c>
      <c r="F17" s="125" t="s">
        <v>528</v>
      </c>
      <c r="G17" s="75" t="s">
        <v>93</v>
      </c>
      <c r="H17" s="45"/>
      <c r="I17" s="45"/>
      <c r="J17" s="46" t="s">
        <v>564</v>
      </c>
      <c r="K17" s="47">
        <f t="shared" si="1"/>
        <v>44610</v>
      </c>
      <c r="L17" s="48">
        <v>44610</v>
      </c>
      <c r="M17" s="56"/>
      <c r="N17" s="57" t="s">
        <v>46</v>
      </c>
      <c r="O17" s="51"/>
      <c r="P17" s="52"/>
      <c r="Q17" s="52"/>
      <c r="R17" s="53"/>
      <c r="S17" s="52"/>
      <c r="T17" s="52"/>
      <c r="U17" s="52"/>
      <c r="V17" s="52"/>
      <c r="W17" s="52"/>
      <c r="X17" s="52"/>
      <c r="Y17" s="52"/>
    </row>
    <row r="18" spans="1:25" s="23" customFormat="1" ht="76.5" customHeight="1" x14ac:dyDescent="0.25">
      <c r="A18" s="42" t="s">
        <v>557</v>
      </c>
      <c r="B18" s="43" t="s">
        <v>579</v>
      </c>
      <c r="C18" s="126" t="s">
        <v>25</v>
      </c>
      <c r="D18" s="45" t="s">
        <v>17</v>
      </c>
      <c r="E18" s="123" t="s">
        <v>18</v>
      </c>
      <c r="F18" s="125" t="s">
        <v>528</v>
      </c>
      <c r="G18" s="75" t="s">
        <v>93</v>
      </c>
      <c r="H18" s="45"/>
      <c r="I18" s="45"/>
      <c r="J18" s="46" t="s">
        <v>564</v>
      </c>
      <c r="K18" s="47">
        <f t="shared" si="1"/>
        <v>2970</v>
      </c>
      <c r="L18" s="48">
        <v>2970</v>
      </c>
      <c r="M18" s="56"/>
      <c r="N18" s="57" t="s">
        <v>46</v>
      </c>
      <c r="O18" s="51"/>
      <c r="P18" s="52"/>
      <c r="Q18" s="52"/>
      <c r="R18" s="53"/>
      <c r="S18" s="52"/>
      <c r="T18" s="52"/>
      <c r="U18" s="52"/>
      <c r="V18" s="52"/>
      <c r="W18" s="52"/>
      <c r="X18" s="52"/>
      <c r="Y18" s="52"/>
    </row>
    <row r="19" spans="1:25" s="23" customFormat="1" ht="149.25" customHeight="1" x14ac:dyDescent="0.25">
      <c r="A19" s="42" t="s">
        <v>558</v>
      </c>
      <c r="B19" s="43" t="s">
        <v>577</v>
      </c>
      <c r="C19" s="126" t="s">
        <v>565</v>
      </c>
      <c r="D19" s="45" t="s">
        <v>17</v>
      </c>
      <c r="E19" s="123" t="s">
        <v>18</v>
      </c>
      <c r="F19" s="125" t="s">
        <v>528</v>
      </c>
      <c r="G19" s="75" t="s">
        <v>93</v>
      </c>
      <c r="H19" s="45"/>
      <c r="I19" s="45"/>
      <c r="J19" s="46" t="s">
        <v>564</v>
      </c>
      <c r="K19" s="47">
        <f t="shared" si="1"/>
        <v>9610</v>
      </c>
      <c r="L19" s="48">
        <v>9610</v>
      </c>
      <c r="M19" s="56"/>
      <c r="N19" s="57" t="s">
        <v>46</v>
      </c>
      <c r="O19" s="51"/>
      <c r="P19" s="52"/>
      <c r="Q19" s="52"/>
      <c r="R19" s="53"/>
      <c r="S19" s="52"/>
      <c r="T19" s="52"/>
      <c r="U19" s="52"/>
      <c r="V19" s="52"/>
      <c r="W19" s="52"/>
      <c r="X19" s="52"/>
      <c r="Y19" s="52"/>
    </row>
    <row r="20" spans="1:25" s="23" customFormat="1" ht="76.5" customHeight="1" x14ac:dyDescent="0.25">
      <c r="A20" s="42" t="s">
        <v>563</v>
      </c>
      <c r="B20" s="43" t="s">
        <v>578</v>
      </c>
      <c r="C20" s="126" t="s">
        <v>566</v>
      </c>
      <c r="D20" s="45" t="s">
        <v>17</v>
      </c>
      <c r="E20" s="123" t="s">
        <v>18</v>
      </c>
      <c r="F20" s="125" t="s">
        <v>528</v>
      </c>
      <c r="G20" s="75" t="s">
        <v>93</v>
      </c>
      <c r="H20" s="45"/>
      <c r="I20" s="45"/>
      <c r="J20" s="46" t="s">
        <v>564</v>
      </c>
      <c r="K20" s="47">
        <f t="shared" si="1"/>
        <v>5192</v>
      </c>
      <c r="L20" s="48">
        <v>5192</v>
      </c>
      <c r="M20" s="56"/>
      <c r="N20" s="57" t="s">
        <v>46</v>
      </c>
      <c r="O20" s="51"/>
      <c r="P20" s="52"/>
      <c r="Q20" s="52"/>
      <c r="R20" s="53"/>
      <c r="S20" s="52"/>
      <c r="T20" s="52"/>
      <c r="U20" s="52"/>
      <c r="V20" s="52"/>
      <c r="W20" s="52"/>
      <c r="X20" s="52"/>
      <c r="Y20" s="52"/>
    </row>
    <row r="21" spans="1:25" s="23" customFormat="1" ht="90" customHeight="1" x14ac:dyDescent="0.25">
      <c r="A21" s="42" t="s">
        <v>559</v>
      </c>
      <c r="B21" s="43" t="s">
        <v>573</v>
      </c>
      <c r="C21" s="126" t="s">
        <v>28</v>
      </c>
      <c r="D21" s="45" t="s">
        <v>17</v>
      </c>
      <c r="E21" s="123" t="s">
        <v>18</v>
      </c>
      <c r="F21" s="125" t="s">
        <v>528</v>
      </c>
      <c r="G21" s="75" t="s">
        <v>93</v>
      </c>
      <c r="H21" s="45"/>
      <c r="I21" s="45"/>
      <c r="J21" s="46" t="s">
        <v>564</v>
      </c>
      <c r="K21" s="47">
        <f t="shared" si="1"/>
        <v>2510</v>
      </c>
      <c r="L21" s="48">
        <v>2510</v>
      </c>
      <c r="M21" s="56"/>
      <c r="N21" s="57" t="s">
        <v>46</v>
      </c>
      <c r="O21" s="51"/>
      <c r="P21" s="52"/>
      <c r="Q21" s="52"/>
      <c r="R21" s="53"/>
      <c r="S21" s="52"/>
      <c r="T21" s="52"/>
      <c r="U21" s="52"/>
      <c r="V21" s="52"/>
      <c r="W21" s="52"/>
      <c r="X21" s="52"/>
      <c r="Y21" s="52"/>
    </row>
    <row r="22" spans="1:25" ht="59.25" customHeight="1" x14ac:dyDescent="0.4">
      <c r="A22" s="129" t="s">
        <v>405</v>
      </c>
      <c r="B22" s="32" t="s">
        <v>412</v>
      </c>
      <c r="C22" s="132" t="s">
        <v>408</v>
      </c>
      <c r="D22" s="130"/>
      <c r="F22" s="1" t="s">
        <v>407</v>
      </c>
      <c r="K22" s="1"/>
      <c r="L22" s="1" t="s">
        <v>410</v>
      </c>
      <c r="R22" s="131"/>
    </row>
    <row r="23" spans="1:25" s="22" customFormat="1" ht="24" customHeight="1" x14ac:dyDescent="0.25">
      <c r="A23" s="27"/>
      <c r="B23" s="33"/>
      <c r="C23" s="2"/>
      <c r="M23" s="24"/>
      <c r="N23" s="24"/>
      <c r="P23" s="25"/>
      <c r="Q23" s="25"/>
      <c r="R23" s="26"/>
      <c r="S23" s="25"/>
      <c r="T23" s="25"/>
      <c r="U23" s="25"/>
      <c r="V23" s="25"/>
      <c r="W23" s="25"/>
      <c r="X23" s="25"/>
      <c r="Y23" s="25"/>
    </row>
    <row r="24" spans="1:25" s="22" customFormat="1" x14ac:dyDescent="0.25">
      <c r="A24" s="27"/>
      <c r="B24" s="33"/>
      <c r="C24" s="2"/>
      <c r="M24" s="24"/>
      <c r="N24" s="24"/>
      <c r="P24" s="25"/>
      <c r="Q24" s="25"/>
      <c r="R24" s="26"/>
      <c r="S24" s="25"/>
      <c r="T24" s="25"/>
      <c r="U24" s="25"/>
      <c r="V24" s="25"/>
      <c r="W24" s="25"/>
      <c r="X24" s="25"/>
      <c r="Y24" s="25"/>
    </row>
    <row r="25" spans="1:25" s="22" customFormat="1" x14ac:dyDescent="0.25">
      <c r="A25" s="28" t="s">
        <v>406</v>
      </c>
      <c r="B25" s="34" t="s">
        <v>542</v>
      </c>
      <c r="C25" s="29"/>
      <c r="D25" s="122" t="s">
        <v>586</v>
      </c>
      <c r="E25" s="122"/>
      <c r="F25" s="143" t="s">
        <v>409</v>
      </c>
      <c r="G25" s="143"/>
      <c r="H25" s="143"/>
      <c r="I25" s="143"/>
      <c r="J25" s="29"/>
      <c r="K25" s="29"/>
      <c r="L25" s="29" t="s">
        <v>411</v>
      </c>
      <c r="M25" s="24"/>
      <c r="N25" s="24"/>
      <c r="P25" s="25"/>
      <c r="Q25" s="25"/>
      <c r="R25" s="26"/>
      <c r="S25" s="25"/>
      <c r="T25" s="25"/>
      <c r="U25" s="25"/>
      <c r="V25" s="25"/>
      <c r="W25" s="25"/>
      <c r="X25" s="25"/>
      <c r="Y25" s="25"/>
    </row>
    <row r="26" spans="1:25" s="22" customFormat="1" ht="52.5" customHeight="1" x14ac:dyDescent="0.25">
      <c r="A26" s="21" t="s">
        <v>585</v>
      </c>
      <c r="B26" s="33" t="s">
        <v>413</v>
      </c>
      <c r="C26" s="23"/>
      <c r="D26" s="2" t="s">
        <v>587</v>
      </c>
      <c r="E26" s="2"/>
      <c r="F26" s="144" t="s">
        <v>543</v>
      </c>
      <c r="G26" s="144"/>
      <c r="H26" s="144"/>
      <c r="I26" s="144"/>
      <c r="L26" s="144" t="s">
        <v>188</v>
      </c>
      <c r="M26" s="144"/>
      <c r="N26" s="24"/>
      <c r="P26" s="25"/>
      <c r="Q26" s="25"/>
      <c r="R26" s="26"/>
      <c r="S26" s="25"/>
      <c r="T26" s="25"/>
      <c r="U26" s="25"/>
      <c r="V26" s="25"/>
      <c r="W26" s="25"/>
      <c r="X26" s="25"/>
      <c r="Y26" s="25"/>
    </row>
    <row r="27" spans="1:25" s="22" customFormat="1" x14ac:dyDescent="0.25">
      <c r="A27" s="27"/>
      <c r="B27" s="33"/>
      <c r="C27" s="2"/>
      <c r="K27" s="24"/>
      <c r="L27" s="30"/>
      <c r="M27" s="24"/>
      <c r="N27" s="24"/>
      <c r="P27" s="25"/>
      <c r="Q27" s="25"/>
      <c r="R27" s="26"/>
      <c r="S27" s="25"/>
      <c r="T27" s="25"/>
      <c r="U27" s="25"/>
      <c r="V27" s="25"/>
      <c r="W27" s="25"/>
      <c r="X27" s="25"/>
      <c r="Y27" s="25"/>
    </row>
    <row r="28" spans="1:25" s="22" customFormat="1" x14ac:dyDescent="0.25">
      <c r="A28" s="27"/>
      <c r="B28" s="33"/>
      <c r="C28" s="2"/>
      <c r="K28" s="24"/>
      <c r="L28" s="30"/>
      <c r="M28" s="24"/>
      <c r="N28" s="24"/>
      <c r="P28" s="25"/>
      <c r="Q28" s="25"/>
      <c r="R28" s="26"/>
      <c r="S28" s="25"/>
      <c r="T28" s="25"/>
      <c r="U28" s="25"/>
      <c r="V28" s="25"/>
      <c r="W28" s="25"/>
      <c r="X28" s="25"/>
      <c r="Y28" s="25"/>
    </row>
    <row r="29" spans="1:25" s="23" customFormat="1" ht="95.25" customHeight="1" x14ac:dyDescent="0.25">
      <c r="A29" s="42" t="s">
        <v>560</v>
      </c>
      <c r="B29" s="43" t="s">
        <v>574</v>
      </c>
      <c r="C29" s="126" t="s">
        <v>29</v>
      </c>
      <c r="D29" s="45" t="s">
        <v>17</v>
      </c>
      <c r="E29" s="123" t="s">
        <v>18</v>
      </c>
      <c r="F29" s="125" t="s">
        <v>528</v>
      </c>
      <c r="G29" s="75" t="s">
        <v>93</v>
      </c>
      <c r="H29" s="45"/>
      <c r="I29" s="45"/>
      <c r="J29" s="46" t="s">
        <v>564</v>
      </c>
      <c r="K29" s="47">
        <f t="shared" si="1"/>
        <v>15575</v>
      </c>
      <c r="L29" s="48">
        <v>15575</v>
      </c>
      <c r="M29" s="56"/>
      <c r="N29" s="57" t="s">
        <v>46</v>
      </c>
      <c r="O29" s="51"/>
      <c r="P29" s="52"/>
      <c r="Q29" s="52"/>
      <c r="R29" s="53"/>
      <c r="S29" s="52"/>
      <c r="T29" s="52"/>
      <c r="U29" s="52"/>
      <c r="V29" s="52"/>
      <c r="W29" s="52"/>
      <c r="X29" s="52"/>
      <c r="Y29" s="52"/>
    </row>
    <row r="30" spans="1:25" s="23" customFormat="1" ht="90.75" customHeight="1" x14ac:dyDescent="0.25">
      <c r="A30" s="42" t="s">
        <v>561</v>
      </c>
      <c r="B30" s="43" t="s">
        <v>575</v>
      </c>
      <c r="C30" s="126" t="s">
        <v>32</v>
      </c>
      <c r="D30" s="45" t="s">
        <v>17</v>
      </c>
      <c r="E30" s="123" t="s">
        <v>18</v>
      </c>
      <c r="F30" s="125"/>
      <c r="G30" s="75" t="s">
        <v>93</v>
      </c>
      <c r="H30" s="45"/>
      <c r="I30" s="45"/>
      <c r="J30" s="46" t="s">
        <v>564</v>
      </c>
      <c r="K30" s="47">
        <f t="shared" si="1"/>
        <v>10672</v>
      </c>
      <c r="L30" s="48">
        <v>10672</v>
      </c>
      <c r="M30" s="56"/>
      <c r="N30" s="57" t="s">
        <v>46</v>
      </c>
      <c r="O30" s="51"/>
      <c r="P30" s="52"/>
      <c r="Q30" s="52"/>
      <c r="R30" s="53"/>
      <c r="S30" s="52"/>
      <c r="T30" s="52"/>
      <c r="U30" s="52"/>
      <c r="V30" s="52"/>
      <c r="W30" s="52"/>
      <c r="X30" s="52"/>
      <c r="Y30" s="52"/>
    </row>
    <row r="31" spans="1:25" s="23" customFormat="1" ht="76.5" customHeight="1" x14ac:dyDescent="0.25">
      <c r="A31" s="42" t="s">
        <v>562</v>
      </c>
      <c r="B31" s="43" t="s">
        <v>576</v>
      </c>
      <c r="C31" s="126" t="s">
        <v>68</v>
      </c>
      <c r="D31" s="45" t="s">
        <v>17</v>
      </c>
      <c r="E31" s="123" t="s">
        <v>18</v>
      </c>
      <c r="F31" s="125" t="s">
        <v>528</v>
      </c>
      <c r="G31" s="75" t="s">
        <v>93</v>
      </c>
      <c r="H31" s="45"/>
      <c r="I31" s="45"/>
      <c r="J31" s="46" t="s">
        <v>564</v>
      </c>
      <c r="K31" s="47">
        <f t="shared" si="1"/>
        <v>3600</v>
      </c>
      <c r="L31" s="48">
        <v>3600</v>
      </c>
      <c r="M31" s="56"/>
      <c r="N31" s="57" t="s">
        <v>46</v>
      </c>
      <c r="O31" s="51"/>
      <c r="P31" s="52"/>
      <c r="Q31" s="52"/>
      <c r="R31" s="53"/>
      <c r="S31" s="52"/>
      <c r="T31" s="52"/>
      <c r="U31" s="52"/>
      <c r="V31" s="52"/>
      <c r="W31" s="52"/>
      <c r="X31" s="52"/>
      <c r="Y31" s="52"/>
    </row>
    <row r="32" spans="1:25" s="83" customFormat="1" ht="45.75" customHeight="1" x14ac:dyDescent="0.25">
      <c r="A32" s="77"/>
      <c r="B32" s="78"/>
      <c r="C32" s="145" t="s">
        <v>549</v>
      </c>
      <c r="D32" s="146"/>
      <c r="E32" s="146"/>
      <c r="F32" s="146"/>
      <c r="G32" s="146"/>
      <c r="H32" s="146"/>
      <c r="I32" s="146"/>
      <c r="J32" s="147"/>
      <c r="K32" s="79">
        <f>SUM(L32:M32)</f>
        <v>688779</v>
      </c>
      <c r="L32" s="80">
        <f>SUM(L12:L31)</f>
        <v>688779</v>
      </c>
      <c r="M32" s="81"/>
      <c r="N32" s="81"/>
      <c r="O32" s="82"/>
      <c r="P32" s="52"/>
      <c r="Q32" s="52"/>
      <c r="R32" s="53"/>
      <c r="S32" s="52"/>
      <c r="T32" s="52"/>
      <c r="U32" s="52"/>
      <c r="V32" s="52"/>
      <c r="W32" s="52"/>
      <c r="X32" s="52"/>
      <c r="Y32" s="52"/>
    </row>
    <row r="33" spans="1:25" s="72" customFormat="1" ht="59.25" customHeight="1" x14ac:dyDescent="0.25">
      <c r="A33" s="67"/>
      <c r="B33" s="93" t="s">
        <v>62</v>
      </c>
      <c r="C33" s="69"/>
      <c r="D33" s="69"/>
      <c r="E33" s="84"/>
      <c r="F33" s="151"/>
      <c r="G33" s="152"/>
      <c r="H33" s="152"/>
      <c r="I33" s="152"/>
      <c r="J33" s="153"/>
      <c r="K33" s="70"/>
      <c r="L33" s="70"/>
      <c r="M33" s="70"/>
      <c r="N33" s="70"/>
      <c r="O33" s="71"/>
      <c r="P33" s="52"/>
      <c r="Q33" s="52"/>
      <c r="R33" s="53"/>
      <c r="S33" s="52"/>
      <c r="T33" s="52"/>
      <c r="U33" s="52"/>
      <c r="V33" s="52"/>
      <c r="W33" s="52"/>
      <c r="X33" s="52"/>
      <c r="Y33" s="52"/>
    </row>
    <row r="34" spans="1:25" s="23" customFormat="1" ht="75.75" customHeight="1" x14ac:dyDescent="0.25">
      <c r="A34" s="73" t="s">
        <v>44</v>
      </c>
      <c r="B34" s="21" t="s">
        <v>264</v>
      </c>
      <c r="C34" s="75" t="s">
        <v>44</v>
      </c>
      <c r="D34" s="45" t="s">
        <v>17</v>
      </c>
      <c r="E34" s="123" t="s">
        <v>18</v>
      </c>
      <c r="F34" s="125"/>
      <c r="G34" s="75" t="s">
        <v>93</v>
      </c>
      <c r="H34" s="45"/>
      <c r="I34" s="45"/>
      <c r="J34" s="46" t="s">
        <v>564</v>
      </c>
      <c r="K34" s="47">
        <f>SUM(L34:M34)</f>
        <v>400000</v>
      </c>
      <c r="L34" s="48">
        <v>400000</v>
      </c>
      <c r="M34" s="56"/>
      <c r="N34" s="57" t="s">
        <v>62</v>
      </c>
      <c r="O34" s="51"/>
      <c r="P34" s="52"/>
      <c r="Q34" s="52"/>
      <c r="R34" s="53"/>
      <c r="S34" s="52"/>
      <c r="T34" s="52"/>
      <c r="U34" s="52"/>
      <c r="V34" s="52"/>
      <c r="W34" s="52"/>
      <c r="X34" s="52"/>
      <c r="Y34" s="52"/>
    </row>
    <row r="35" spans="1:25" s="90" customFormat="1" ht="30" customHeight="1" x14ac:dyDescent="0.25">
      <c r="A35" s="94"/>
      <c r="B35" s="96"/>
      <c r="C35" s="154" t="s">
        <v>63</v>
      </c>
      <c r="D35" s="155"/>
      <c r="E35" s="155"/>
      <c r="F35" s="155"/>
      <c r="G35" s="155"/>
      <c r="H35" s="155"/>
      <c r="I35" s="155"/>
      <c r="J35" s="156"/>
      <c r="K35" s="79">
        <f>SUM(L35:M35)</f>
        <v>400000</v>
      </c>
      <c r="L35" s="80">
        <f>SUM(L33:L34)</f>
        <v>400000</v>
      </c>
      <c r="M35" s="92"/>
      <c r="N35" s="92"/>
      <c r="O35" s="86"/>
      <c r="P35" s="87"/>
      <c r="Q35" s="87"/>
      <c r="R35" s="89"/>
      <c r="S35" s="87"/>
      <c r="T35" s="87"/>
      <c r="U35" s="87"/>
      <c r="V35" s="87"/>
      <c r="W35" s="87"/>
      <c r="X35" s="87"/>
      <c r="Y35" s="87"/>
    </row>
    <row r="36" spans="1:25" s="72" customFormat="1" ht="33" customHeight="1" x14ac:dyDescent="0.25">
      <c r="A36" s="67"/>
      <c r="B36" s="68" t="s">
        <v>416</v>
      </c>
      <c r="C36" s="69"/>
      <c r="D36" s="69"/>
      <c r="E36" s="84"/>
      <c r="F36" s="151"/>
      <c r="G36" s="152"/>
      <c r="H36" s="152"/>
      <c r="I36" s="152"/>
      <c r="J36" s="153"/>
      <c r="K36" s="70"/>
      <c r="L36" s="70"/>
      <c r="M36" s="70"/>
      <c r="N36" s="70"/>
      <c r="O36" s="71"/>
      <c r="P36" s="52"/>
      <c r="Q36" s="52"/>
      <c r="R36" s="53"/>
      <c r="S36" s="52"/>
      <c r="T36" s="52"/>
      <c r="U36" s="52"/>
      <c r="V36" s="52"/>
      <c r="W36" s="52"/>
      <c r="X36" s="52"/>
      <c r="Y36" s="52"/>
    </row>
    <row r="37" spans="1:25" s="23" customFormat="1" ht="78.75" customHeight="1" x14ac:dyDescent="0.25">
      <c r="A37" s="42" t="s">
        <v>36</v>
      </c>
      <c r="B37" s="43" t="s">
        <v>567</v>
      </c>
      <c r="C37" s="44" t="s">
        <v>36</v>
      </c>
      <c r="D37" s="45" t="s">
        <v>17</v>
      </c>
      <c r="E37" s="123" t="s">
        <v>18</v>
      </c>
      <c r="F37" s="125"/>
      <c r="G37" s="75" t="s">
        <v>93</v>
      </c>
      <c r="H37" s="45"/>
      <c r="I37" s="45"/>
      <c r="J37" s="46" t="s">
        <v>564</v>
      </c>
      <c r="K37" s="47">
        <f>L37+M37</f>
        <v>361425</v>
      </c>
      <c r="L37" s="48">
        <v>361425</v>
      </c>
      <c r="M37" s="56"/>
      <c r="N37" s="50" t="s">
        <v>69</v>
      </c>
      <c r="O37" s="51"/>
      <c r="P37" s="52"/>
      <c r="Q37" s="52"/>
      <c r="R37" s="53"/>
      <c r="S37" s="52"/>
      <c r="T37" s="52"/>
      <c r="U37" s="52"/>
      <c r="V37" s="52"/>
      <c r="W37" s="52"/>
      <c r="X37" s="52"/>
      <c r="Y37" s="52"/>
    </row>
    <row r="38" spans="1:25" s="90" customFormat="1" ht="37.5" customHeight="1" x14ac:dyDescent="0.25">
      <c r="A38" s="94"/>
      <c r="B38" s="95"/>
      <c r="C38" s="154" t="s">
        <v>97</v>
      </c>
      <c r="D38" s="155"/>
      <c r="E38" s="155"/>
      <c r="F38" s="155"/>
      <c r="G38" s="155"/>
      <c r="H38" s="155"/>
      <c r="I38" s="155"/>
      <c r="J38" s="156"/>
      <c r="K38" s="79">
        <f t="shared" ref="K38" si="2">SUM(L38:M38)</f>
        <v>361425</v>
      </c>
      <c r="L38" s="79">
        <f>L37</f>
        <v>361425</v>
      </c>
      <c r="M38" s="101"/>
      <c r="N38" s="101"/>
      <c r="O38" s="86"/>
      <c r="P38" s="87"/>
      <c r="Q38" s="87"/>
      <c r="R38" s="89"/>
      <c r="S38" s="87"/>
      <c r="T38" s="87"/>
      <c r="U38" s="87"/>
      <c r="V38" s="87"/>
      <c r="W38" s="87"/>
      <c r="X38" s="87"/>
      <c r="Y38" s="87"/>
    </row>
    <row r="39" spans="1:25" s="20" customFormat="1" ht="30.75" customHeight="1" x14ac:dyDescent="0.25">
      <c r="A39" s="15"/>
      <c r="B39" s="148" t="s">
        <v>98</v>
      </c>
      <c r="C39" s="149"/>
      <c r="D39" s="149"/>
      <c r="E39" s="149"/>
      <c r="F39" s="149"/>
      <c r="G39" s="149"/>
      <c r="H39" s="149"/>
      <c r="I39" s="149"/>
      <c r="J39" s="150"/>
      <c r="K39" s="16">
        <f>L39+M39</f>
        <v>1850204</v>
      </c>
      <c r="L39" s="17">
        <f>L38+L35+L32+L10</f>
        <v>1850204</v>
      </c>
      <c r="M39" s="16">
        <f>M35</f>
        <v>0</v>
      </c>
      <c r="N39" s="18"/>
      <c r="O39" s="19"/>
      <c r="P39" s="12"/>
      <c r="Q39" s="14"/>
      <c r="R39" s="13"/>
      <c r="S39" s="12"/>
      <c r="T39" s="12"/>
      <c r="U39" s="12"/>
    </row>
    <row r="40" spans="1:25" ht="75.75" customHeight="1" x14ac:dyDescent="0.4">
      <c r="A40" s="129" t="s">
        <v>405</v>
      </c>
      <c r="B40" s="32" t="s">
        <v>412</v>
      </c>
      <c r="C40" s="132" t="s">
        <v>408</v>
      </c>
      <c r="D40" s="130"/>
      <c r="F40" s="1" t="s">
        <v>407</v>
      </c>
      <c r="K40" s="1"/>
      <c r="L40" s="1" t="s">
        <v>410</v>
      </c>
      <c r="R40" s="131"/>
    </row>
    <row r="41" spans="1:25" s="22" customFormat="1" x14ac:dyDescent="0.25">
      <c r="A41" s="27"/>
      <c r="B41" s="33"/>
      <c r="C41" s="2"/>
      <c r="M41" s="24"/>
      <c r="N41" s="24"/>
      <c r="P41" s="25"/>
      <c r="Q41" s="25"/>
      <c r="R41" s="26"/>
      <c r="S41" s="25"/>
      <c r="T41" s="25"/>
      <c r="U41" s="25"/>
      <c r="V41" s="25"/>
      <c r="W41" s="25"/>
      <c r="X41" s="25"/>
      <c r="Y41" s="25"/>
    </row>
    <row r="42" spans="1:25" s="22" customFormat="1" x14ac:dyDescent="0.25">
      <c r="A42" s="27"/>
      <c r="B42" s="33"/>
      <c r="C42" s="2"/>
      <c r="M42" s="24"/>
      <c r="N42" s="24"/>
      <c r="P42" s="25"/>
      <c r="Q42" s="25"/>
      <c r="R42" s="26"/>
      <c r="S42" s="25"/>
      <c r="T42" s="25"/>
      <c r="U42" s="25"/>
      <c r="V42" s="25"/>
      <c r="W42" s="25"/>
      <c r="X42" s="25"/>
      <c r="Y42" s="25"/>
    </row>
    <row r="43" spans="1:25" s="22" customFormat="1" ht="51" x14ac:dyDescent="0.25">
      <c r="A43" s="28" t="s">
        <v>588</v>
      </c>
      <c r="B43" s="34" t="s">
        <v>542</v>
      </c>
      <c r="C43" s="29"/>
      <c r="D43" s="122" t="s">
        <v>586</v>
      </c>
      <c r="E43" s="122"/>
      <c r="F43" s="143" t="s">
        <v>409</v>
      </c>
      <c r="G43" s="143"/>
      <c r="H43" s="143"/>
      <c r="I43" s="143"/>
      <c r="J43" s="29"/>
      <c r="K43" s="29"/>
      <c r="L43" s="29" t="s">
        <v>411</v>
      </c>
      <c r="M43" s="24"/>
      <c r="N43" s="24"/>
      <c r="P43" s="25"/>
      <c r="Q43" s="25"/>
      <c r="R43" s="26"/>
      <c r="S43" s="25"/>
      <c r="T43" s="25"/>
      <c r="U43" s="25"/>
      <c r="V43" s="25"/>
      <c r="W43" s="25"/>
      <c r="X43" s="25"/>
      <c r="Y43" s="25"/>
    </row>
    <row r="44" spans="1:25" s="22" customFormat="1" ht="64.5" customHeight="1" x14ac:dyDescent="0.25">
      <c r="A44" s="21" t="s">
        <v>589</v>
      </c>
      <c r="B44" s="33" t="s">
        <v>413</v>
      </c>
      <c r="C44" s="23"/>
      <c r="D44" s="2" t="s">
        <v>587</v>
      </c>
      <c r="E44" s="2"/>
      <c r="F44" s="144" t="s">
        <v>543</v>
      </c>
      <c r="G44" s="144"/>
      <c r="H44" s="144"/>
      <c r="I44" s="144"/>
      <c r="L44" s="144" t="s">
        <v>188</v>
      </c>
      <c r="M44" s="144"/>
      <c r="N44" s="24"/>
      <c r="P44" s="25"/>
      <c r="Q44" s="25"/>
      <c r="R44" s="26"/>
      <c r="S44" s="25"/>
      <c r="T44" s="25"/>
      <c r="U44" s="25"/>
      <c r="V44" s="25"/>
      <c r="W44" s="25"/>
      <c r="X44" s="25"/>
      <c r="Y44" s="25"/>
    </row>
    <row r="45" spans="1:25" s="22" customFormat="1" x14ac:dyDescent="0.25">
      <c r="A45" s="27"/>
      <c r="B45" s="33"/>
      <c r="C45" s="2"/>
      <c r="K45" s="24"/>
      <c r="L45" s="30"/>
      <c r="M45" s="24"/>
      <c r="N45" s="24"/>
      <c r="P45" s="25"/>
      <c r="Q45" s="25"/>
      <c r="R45" s="26"/>
      <c r="S45" s="25"/>
      <c r="T45" s="25"/>
      <c r="U45" s="25"/>
      <c r="V45" s="25"/>
      <c r="W45" s="25"/>
      <c r="X45" s="25"/>
      <c r="Y45" s="25"/>
    </row>
    <row r="46" spans="1:25" s="22" customFormat="1" x14ac:dyDescent="0.25">
      <c r="A46" s="27"/>
      <c r="B46" s="33"/>
      <c r="C46" s="2"/>
      <c r="K46" s="24"/>
      <c r="L46" s="30"/>
      <c r="M46" s="24"/>
      <c r="N46" s="24"/>
      <c r="P46" s="25"/>
      <c r="Q46" s="25"/>
      <c r="R46" s="26"/>
      <c r="S46" s="25"/>
      <c r="T46" s="25"/>
      <c r="U46" s="25"/>
      <c r="V46" s="25"/>
      <c r="W46" s="25"/>
      <c r="X46" s="25"/>
      <c r="Y46" s="25"/>
    </row>
    <row r="47" spans="1:25" x14ac:dyDescent="0.4">
      <c r="F47" s="1"/>
    </row>
    <row r="48" spans="1:25" x14ac:dyDescent="0.4">
      <c r="F48" s="1"/>
    </row>
    <row r="49" spans="6:6" x14ac:dyDescent="0.4">
      <c r="F49" s="1"/>
    </row>
    <row r="50" spans="6:6" x14ac:dyDescent="0.4">
      <c r="F50" s="1"/>
    </row>
    <row r="51" spans="6:6" x14ac:dyDescent="0.4">
      <c r="F51" s="1"/>
    </row>
    <row r="52" spans="6:6" x14ac:dyDescent="0.4">
      <c r="F52" s="1"/>
    </row>
    <row r="53" spans="6:6" x14ac:dyDescent="0.4">
      <c r="F53" s="1"/>
    </row>
    <row r="54" spans="6:6" x14ac:dyDescent="0.4">
      <c r="F54" s="1"/>
    </row>
    <row r="55" spans="6:6" x14ac:dyDescent="0.4">
      <c r="F55" s="1"/>
    </row>
    <row r="56" spans="6:6" x14ac:dyDescent="0.4">
      <c r="F56" s="1"/>
    </row>
    <row r="57" spans="6:6" x14ac:dyDescent="0.4">
      <c r="F57" s="1"/>
    </row>
    <row r="58" spans="6:6" x14ac:dyDescent="0.4">
      <c r="F58" s="1"/>
    </row>
    <row r="59" spans="6:6" x14ac:dyDescent="0.4">
      <c r="F59" s="1"/>
    </row>
    <row r="60" spans="6:6" x14ac:dyDescent="0.4">
      <c r="F60" s="1"/>
    </row>
    <row r="61" spans="6:6" x14ac:dyDescent="0.4">
      <c r="F61" s="1"/>
    </row>
    <row r="62" spans="6:6" x14ac:dyDescent="0.4">
      <c r="F62" s="1"/>
    </row>
    <row r="63" spans="6:6" x14ac:dyDescent="0.4">
      <c r="F63" s="1"/>
    </row>
    <row r="64" spans="6:6" x14ac:dyDescent="0.4">
      <c r="F64" s="1"/>
    </row>
    <row r="65" spans="6:6" x14ac:dyDescent="0.4">
      <c r="F65" s="1"/>
    </row>
    <row r="66" spans="6:6" x14ac:dyDescent="0.4">
      <c r="F66" s="1"/>
    </row>
    <row r="67" spans="6:6" x14ac:dyDescent="0.4">
      <c r="F67" s="1"/>
    </row>
    <row r="68" spans="6:6" x14ac:dyDescent="0.4">
      <c r="F68" s="1"/>
    </row>
    <row r="69" spans="6:6" x14ac:dyDescent="0.4">
      <c r="F69" s="1"/>
    </row>
    <row r="70" spans="6:6" x14ac:dyDescent="0.4">
      <c r="F70" s="1"/>
    </row>
    <row r="71" spans="6:6" x14ac:dyDescent="0.4">
      <c r="F71" s="1"/>
    </row>
    <row r="72" spans="6:6" x14ac:dyDescent="0.4">
      <c r="F72" s="1"/>
    </row>
    <row r="73" spans="6:6" x14ac:dyDescent="0.4">
      <c r="F73" s="1"/>
    </row>
    <row r="74" spans="6:6" x14ac:dyDescent="0.4">
      <c r="F74" s="1"/>
    </row>
    <row r="75" spans="6:6" x14ac:dyDescent="0.4">
      <c r="F75" s="1"/>
    </row>
    <row r="76" spans="6:6" x14ac:dyDescent="0.4">
      <c r="F76" s="1"/>
    </row>
    <row r="77" spans="6:6" x14ac:dyDescent="0.4">
      <c r="F77" s="1"/>
    </row>
    <row r="78" spans="6:6" x14ac:dyDescent="0.4">
      <c r="F78" s="1"/>
    </row>
    <row r="79" spans="6:6" x14ac:dyDescent="0.4">
      <c r="F79" s="1"/>
    </row>
    <row r="80" spans="6:6" x14ac:dyDescent="0.4">
      <c r="F80" s="1"/>
    </row>
    <row r="81" spans="6:6" x14ac:dyDescent="0.4">
      <c r="F81" s="1"/>
    </row>
    <row r="82" spans="6:6" x14ac:dyDescent="0.4">
      <c r="F82" s="1"/>
    </row>
    <row r="83" spans="6:6" x14ac:dyDescent="0.4">
      <c r="F83" s="1"/>
    </row>
    <row r="84" spans="6:6" x14ac:dyDescent="0.4">
      <c r="F84" s="1"/>
    </row>
    <row r="85" spans="6:6" x14ac:dyDescent="0.4">
      <c r="F85" s="1"/>
    </row>
    <row r="86" spans="6:6" x14ac:dyDescent="0.4">
      <c r="F86" s="1"/>
    </row>
    <row r="87" spans="6:6" x14ac:dyDescent="0.4">
      <c r="F87" s="1"/>
    </row>
    <row r="88" spans="6:6" x14ac:dyDescent="0.4">
      <c r="F88" s="1"/>
    </row>
    <row r="89" spans="6:6" x14ac:dyDescent="0.4">
      <c r="F89" s="1"/>
    </row>
    <row r="90" spans="6:6" x14ac:dyDescent="0.4">
      <c r="F90" s="1"/>
    </row>
    <row r="91" spans="6:6" x14ac:dyDescent="0.4">
      <c r="F91" s="1"/>
    </row>
    <row r="92" spans="6:6" x14ac:dyDescent="0.4">
      <c r="F92" s="1"/>
    </row>
    <row r="93" spans="6:6" x14ac:dyDescent="0.4">
      <c r="F93" s="1"/>
    </row>
    <row r="94" spans="6:6" x14ac:dyDescent="0.4">
      <c r="F94" s="1"/>
    </row>
    <row r="95" spans="6:6" x14ac:dyDescent="0.4">
      <c r="F95" s="1"/>
    </row>
    <row r="96" spans="6:6" x14ac:dyDescent="0.4">
      <c r="F96" s="1"/>
    </row>
    <row r="97" spans="6:6" x14ac:dyDescent="0.4">
      <c r="F97" s="1"/>
    </row>
    <row r="98" spans="6:6" x14ac:dyDescent="0.4">
      <c r="F98" s="1"/>
    </row>
    <row r="99" spans="6:6" x14ac:dyDescent="0.4">
      <c r="F99" s="1"/>
    </row>
    <row r="100" spans="6:6" x14ac:dyDescent="0.4">
      <c r="F100" s="1"/>
    </row>
    <row r="101" spans="6:6" x14ac:dyDescent="0.4">
      <c r="F101" s="1"/>
    </row>
    <row r="102" spans="6:6" x14ac:dyDescent="0.4">
      <c r="F102" s="1"/>
    </row>
    <row r="103" spans="6:6" x14ac:dyDescent="0.4">
      <c r="F103" s="1"/>
    </row>
    <row r="104" spans="6:6" x14ac:dyDescent="0.4">
      <c r="F104" s="1"/>
    </row>
    <row r="105" spans="6:6" x14ac:dyDescent="0.4">
      <c r="F105" s="1"/>
    </row>
    <row r="106" spans="6:6" x14ac:dyDescent="0.4">
      <c r="F106" s="1"/>
    </row>
    <row r="107" spans="6:6" x14ac:dyDescent="0.4">
      <c r="F107" s="1"/>
    </row>
    <row r="108" spans="6:6" x14ac:dyDescent="0.4">
      <c r="F108" s="1"/>
    </row>
    <row r="109" spans="6:6" x14ac:dyDescent="0.4">
      <c r="F109" s="1"/>
    </row>
    <row r="110" spans="6:6" x14ac:dyDescent="0.4">
      <c r="F110" s="1"/>
    </row>
    <row r="111" spans="6:6" x14ac:dyDescent="0.4">
      <c r="F111" s="1"/>
    </row>
    <row r="112" spans="6:6" x14ac:dyDescent="0.4">
      <c r="F112" s="1"/>
    </row>
    <row r="113" spans="6:6" x14ac:dyDescent="0.4">
      <c r="F113" s="1"/>
    </row>
    <row r="114" spans="6:6" x14ac:dyDescent="0.4">
      <c r="F114" s="1"/>
    </row>
    <row r="115" spans="6:6" x14ac:dyDescent="0.4">
      <c r="F115" s="1"/>
    </row>
    <row r="116" spans="6:6" x14ac:dyDescent="0.4">
      <c r="F116" s="1"/>
    </row>
    <row r="117" spans="6:6" x14ac:dyDescent="0.4">
      <c r="F117" s="1"/>
    </row>
    <row r="118" spans="6:6" x14ac:dyDescent="0.4">
      <c r="F118" s="1"/>
    </row>
    <row r="119" spans="6:6" x14ac:dyDescent="0.4">
      <c r="F119" s="1"/>
    </row>
    <row r="120" spans="6:6" x14ac:dyDescent="0.4">
      <c r="F120" s="1"/>
    </row>
    <row r="121" spans="6:6" x14ac:dyDescent="0.4">
      <c r="F121" s="1"/>
    </row>
    <row r="122" spans="6:6" x14ac:dyDescent="0.4">
      <c r="F122" s="1"/>
    </row>
    <row r="123" spans="6:6" x14ac:dyDescent="0.4">
      <c r="F123" s="1"/>
    </row>
    <row r="124" spans="6:6" x14ac:dyDescent="0.4">
      <c r="F124" s="1"/>
    </row>
    <row r="125" spans="6:6" x14ac:dyDescent="0.4">
      <c r="F125" s="1"/>
    </row>
    <row r="126" spans="6:6" x14ac:dyDescent="0.4">
      <c r="F126" s="1"/>
    </row>
    <row r="127" spans="6:6" x14ac:dyDescent="0.4">
      <c r="F127" s="1"/>
    </row>
    <row r="128" spans="6:6" x14ac:dyDescent="0.4">
      <c r="F128" s="1"/>
    </row>
    <row r="129" spans="6:6" x14ac:dyDescent="0.4">
      <c r="F129" s="1"/>
    </row>
    <row r="130" spans="6:6" x14ac:dyDescent="0.4">
      <c r="F130" s="1"/>
    </row>
    <row r="131" spans="6:6" x14ac:dyDescent="0.4">
      <c r="F131" s="1"/>
    </row>
    <row r="132" spans="6:6" x14ac:dyDescent="0.4">
      <c r="F132" s="1"/>
    </row>
    <row r="133" spans="6:6" x14ac:dyDescent="0.4">
      <c r="F133" s="1"/>
    </row>
    <row r="134" spans="6:6" x14ac:dyDescent="0.4">
      <c r="F134" s="1"/>
    </row>
    <row r="135" spans="6:6" x14ac:dyDescent="0.4">
      <c r="F135" s="1"/>
    </row>
    <row r="136" spans="6:6" x14ac:dyDescent="0.4">
      <c r="F136" s="1"/>
    </row>
    <row r="137" spans="6:6" x14ac:dyDescent="0.4">
      <c r="F137" s="1"/>
    </row>
    <row r="138" spans="6:6" x14ac:dyDescent="0.4">
      <c r="F138" s="1"/>
    </row>
    <row r="139" spans="6:6" x14ac:dyDescent="0.4">
      <c r="F139" s="1"/>
    </row>
    <row r="140" spans="6:6" x14ac:dyDescent="0.4">
      <c r="F140" s="1"/>
    </row>
    <row r="141" spans="6:6" x14ac:dyDescent="0.4">
      <c r="F141" s="1"/>
    </row>
    <row r="142" spans="6:6" x14ac:dyDescent="0.4">
      <c r="F142" s="1"/>
    </row>
    <row r="143" spans="6:6" x14ac:dyDescent="0.4">
      <c r="F143" s="1"/>
    </row>
    <row r="144" spans="6:6" x14ac:dyDescent="0.4">
      <c r="F144" s="1"/>
    </row>
    <row r="145" spans="6:6" x14ac:dyDescent="0.4">
      <c r="F145" s="1"/>
    </row>
    <row r="146" spans="6:6" x14ac:dyDescent="0.4">
      <c r="F146" s="1"/>
    </row>
    <row r="147" spans="6:6" x14ac:dyDescent="0.4">
      <c r="F147" s="1"/>
    </row>
    <row r="148" spans="6:6" x14ac:dyDescent="0.4">
      <c r="F148" s="1"/>
    </row>
    <row r="149" spans="6:6" x14ac:dyDescent="0.4">
      <c r="F149" s="1"/>
    </row>
    <row r="150" spans="6:6" x14ac:dyDescent="0.4">
      <c r="F150" s="1"/>
    </row>
    <row r="151" spans="6:6" x14ac:dyDescent="0.4">
      <c r="F151" s="1"/>
    </row>
    <row r="152" spans="6:6" x14ac:dyDescent="0.4">
      <c r="F152" s="1"/>
    </row>
    <row r="153" spans="6:6" x14ac:dyDescent="0.4">
      <c r="F153" s="1"/>
    </row>
    <row r="154" spans="6:6" x14ac:dyDescent="0.4">
      <c r="F154" s="1"/>
    </row>
    <row r="155" spans="6:6" x14ac:dyDescent="0.4">
      <c r="F155" s="1"/>
    </row>
    <row r="156" spans="6:6" x14ac:dyDescent="0.4">
      <c r="F156" s="1"/>
    </row>
    <row r="157" spans="6:6" x14ac:dyDescent="0.4">
      <c r="F157" s="1"/>
    </row>
    <row r="158" spans="6:6" x14ac:dyDescent="0.4">
      <c r="F158" s="1"/>
    </row>
    <row r="159" spans="6:6" x14ac:dyDescent="0.4">
      <c r="F159" s="1"/>
    </row>
    <row r="160" spans="6:6" x14ac:dyDescent="0.4">
      <c r="F160" s="1"/>
    </row>
    <row r="161" spans="6:6" x14ac:dyDescent="0.4">
      <c r="F161" s="1"/>
    </row>
    <row r="162" spans="6:6" x14ac:dyDescent="0.4">
      <c r="F162" s="1"/>
    </row>
    <row r="163" spans="6:6" x14ac:dyDescent="0.4">
      <c r="F163" s="1"/>
    </row>
    <row r="164" spans="6:6" x14ac:dyDescent="0.4">
      <c r="F164" s="1"/>
    </row>
    <row r="165" spans="6:6" x14ac:dyDescent="0.4">
      <c r="F165" s="1"/>
    </row>
    <row r="166" spans="6:6" x14ac:dyDescent="0.4">
      <c r="F166" s="1"/>
    </row>
    <row r="167" spans="6:6" x14ac:dyDescent="0.4">
      <c r="F167" s="1"/>
    </row>
    <row r="168" spans="6:6" x14ac:dyDescent="0.4">
      <c r="F168" s="1"/>
    </row>
    <row r="169" spans="6:6" x14ac:dyDescent="0.4">
      <c r="F169" s="1"/>
    </row>
    <row r="170" spans="6:6" x14ac:dyDescent="0.4">
      <c r="F170" s="1"/>
    </row>
    <row r="171" spans="6:6" x14ac:dyDescent="0.4">
      <c r="F171" s="1"/>
    </row>
    <row r="172" spans="6:6" x14ac:dyDescent="0.4">
      <c r="F172" s="1"/>
    </row>
    <row r="173" spans="6:6" x14ac:dyDescent="0.4">
      <c r="F173" s="1"/>
    </row>
    <row r="174" spans="6:6" x14ac:dyDescent="0.4">
      <c r="F174" s="1"/>
    </row>
    <row r="175" spans="6:6" x14ac:dyDescent="0.4">
      <c r="F175" s="1"/>
    </row>
    <row r="176" spans="6:6" x14ac:dyDescent="0.4">
      <c r="F176" s="1"/>
    </row>
    <row r="177" spans="6:6" x14ac:dyDescent="0.4">
      <c r="F177" s="1"/>
    </row>
    <row r="178" spans="6:6" x14ac:dyDescent="0.4">
      <c r="F178" s="1"/>
    </row>
    <row r="179" spans="6:6" x14ac:dyDescent="0.4">
      <c r="F179" s="1"/>
    </row>
    <row r="180" spans="6:6" x14ac:dyDescent="0.4">
      <c r="F180" s="1"/>
    </row>
    <row r="181" spans="6:6" x14ac:dyDescent="0.4">
      <c r="F181" s="1"/>
    </row>
    <row r="182" spans="6:6" x14ac:dyDescent="0.4">
      <c r="F182" s="1"/>
    </row>
    <row r="183" spans="6:6" x14ac:dyDescent="0.4">
      <c r="F183" s="1"/>
    </row>
    <row r="184" spans="6:6" x14ac:dyDescent="0.4">
      <c r="F184" s="1"/>
    </row>
    <row r="185" spans="6:6" x14ac:dyDescent="0.4">
      <c r="F185" s="1"/>
    </row>
    <row r="186" spans="6:6" x14ac:dyDescent="0.4">
      <c r="F186" s="1"/>
    </row>
    <row r="187" spans="6:6" x14ac:dyDescent="0.4">
      <c r="F187" s="1"/>
    </row>
    <row r="188" spans="6:6" x14ac:dyDescent="0.4">
      <c r="F188" s="1"/>
    </row>
    <row r="189" spans="6:6" x14ac:dyDescent="0.4">
      <c r="F189" s="1"/>
    </row>
    <row r="190" spans="6:6" x14ac:dyDescent="0.4">
      <c r="F190" s="1"/>
    </row>
    <row r="191" spans="6:6" x14ac:dyDescent="0.4">
      <c r="F191" s="1"/>
    </row>
    <row r="192" spans="6:6" x14ac:dyDescent="0.4">
      <c r="F192" s="1"/>
    </row>
    <row r="193" spans="6:6" x14ac:dyDescent="0.4">
      <c r="F193" s="1"/>
    </row>
    <row r="194" spans="6:6" x14ac:dyDescent="0.4">
      <c r="F194" s="1"/>
    </row>
    <row r="195" spans="6:6" x14ac:dyDescent="0.4">
      <c r="F195" s="1"/>
    </row>
    <row r="196" spans="6:6" x14ac:dyDescent="0.4">
      <c r="F196" s="1"/>
    </row>
    <row r="197" spans="6:6" x14ac:dyDescent="0.4">
      <c r="F197" s="1"/>
    </row>
    <row r="198" spans="6:6" x14ac:dyDescent="0.4">
      <c r="F198" s="1"/>
    </row>
    <row r="199" spans="6:6" x14ac:dyDescent="0.4">
      <c r="F199" s="1"/>
    </row>
    <row r="200" spans="6:6" x14ac:dyDescent="0.4">
      <c r="F200" s="1"/>
    </row>
    <row r="201" spans="6:6" x14ac:dyDescent="0.4">
      <c r="F201" s="1"/>
    </row>
    <row r="202" spans="6:6" x14ac:dyDescent="0.4">
      <c r="F202" s="1"/>
    </row>
    <row r="203" spans="6:6" x14ac:dyDescent="0.4">
      <c r="F203" s="1"/>
    </row>
    <row r="204" spans="6:6" x14ac:dyDescent="0.4">
      <c r="F204" s="1"/>
    </row>
    <row r="205" spans="6:6" x14ac:dyDescent="0.4">
      <c r="F205" s="1"/>
    </row>
    <row r="206" spans="6:6" x14ac:dyDescent="0.4">
      <c r="F206" s="1"/>
    </row>
    <row r="207" spans="6:6" x14ac:dyDescent="0.4">
      <c r="F207" s="1"/>
    </row>
    <row r="208" spans="6:6" x14ac:dyDescent="0.4">
      <c r="F208" s="1"/>
    </row>
    <row r="209" spans="6:6" x14ac:dyDescent="0.4">
      <c r="F209" s="1"/>
    </row>
    <row r="210" spans="6:6" x14ac:dyDescent="0.4">
      <c r="F210" s="1"/>
    </row>
    <row r="211" spans="6:6" x14ac:dyDescent="0.4">
      <c r="F211" s="1"/>
    </row>
    <row r="212" spans="6:6" x14ac:dyDescent="0.4">
      <c r="F212" s="1"/>
    </row>
    <row r="213" spans="6:6" x14ac:dyDescent="0.4">
      <c r="F213" s="1"/>
    </row>
    <row r="214" spans="6:6" x14ac:dyDescent="0.4">
      <c r="F214" s="1"/>
    </row>
    <row r="215" spans="6:6" x14ac:dyDescent="0.4">
      <c r="F215" s="1"/>
    </row>
    <row r="216" spans="6:6" x14ac:dyDescent="0.4">
      <c r="F216" s="1"/>
    </row>
    <row r="217" spans="6:6" x14ac:dyDescent="0.4">
      <c r="F217" s="1"/>
    </row>
    <row r="218" spans="6:6" x14ac:dyDescent="0.4">
      <c r="F218" s="1"/>
    </row>
    <row r="219" spans="6:6" x14ac:dyDescent="0.4">
      <c r="F219" s="1"/>
    </row>
    <row r="220" spans="6:6" x14ac:dyDescent="0.4">
      <c r="F220" s="1"/>
    </row>
    <row r="221" spans="6:6" x14ac:dyDescent="0.4">
      <c r="F221" s="1"/>
    </row>
    <row r="222" spans="6:6" x14ac:dyDescent="0.4">
      <c r="F222" s="1"/>
    </row>
    <row r="223" spans="6:6" x14ac:dyDescent="0.4">
      <c r="F223" s="1"/>
    </row>
    <row r="224" spans="6:6" x14ac:dyDescent="0.4">
      <c r="F224" s="1"/>
    </row>
    <row r="225" spans="6:6" x14ac:dyDescent="0.4">
      <c r="F225" s="1"/>
    </row>
    <row r="226" spans="6:6" x14ac:dyDescent="0.4">
      <c r="F226" s="1"/>
    </row>
    <row r="227" spans="6:6" x14ac:dyDescent="0.4">
      <c r="F227" s="1"/>
    </row>
    <row r="228" spans="6:6" x14ac:dyDescent="0.4">
      <c r="F228" s="1"/>
    </row>
    <row r="229" spans="6:6" x14ac:dyDescent="0.4">
      <c r="F229" s="1"/>
    </row>
    <row r="230" spans="6:6" x14ac:dyDescent="0.4">
      <c r="F230" s="1"/>
    </row>
    <row r="231" spans="6:6" x14ac:dyDescent="0.4">
      <c r="F231" s="1"/>
    </row>
    <row r="232" spans="6:6" x14ac:dyDescent="0.4">
      <c r="F232" s="1"/>
    </row>
    <row r="233" spans="6:6" x14ac:dyDescent="0.4">
      <c r="F233" s="1"/>
    </row>
    <row r="234" spans="6:6" x14ac:dyDescent="0.4">
      <c r="F234" s="1"/>
    </row>
    <row r="235" spans="6:6" x14ac:dyDescent="0.4">
      <c r="F235" s="1"/>
    </row>
    <row r="236" spans="6:6" x14ac:dyDescent="0.4">
      <c r="F236" s="1"/>
    </row>
    <row r="237" spans="6:6" x14ac:dyDescent="0.4">
      <c r="F237" s="1"/>
    </row>
    <row r="238" spans="6:6" x14ac:dyDescent="0.4">
      <c r="F238" s="1"/>
    </row>
    <row r="239" spans="6:6" x14ac:dyDescent="0.4">
      <c r="F239" s="1"/>
    </row>
    <row r="240" spans="6:6" x14ac:dyDescent="0.4">
      <c r="F240" s="1"/>
    </row>
    <row r="241" spans="6:6" x14ac:dyDescent="0.4">
      <c r="F241" s="1"/>
    </row>
    <row r="242" spans="6:6" x14ac:dyDescent="0.4">
      <c r="F242" s="1"/>
    </row>
    <row r="243" spans="6:6" x14ac:dyDescent="0.4">
      <c r="F243" s="1"/>
    </row>
    <row r="244" spans="6:6" x14ac:dyDescent="0.4">
      <c r="F244" s="1"/>
    </row>
    <row r="245" spans="6:6" x14ac:dyDescent="0.4">
      <c r="F245" s="1"/>
    </row>
    <row r="246" spans="6:6" x14ac:dyDescent="0.4">
      <c r="F246" s="1"/>
    </row>
    <row r="247" spans="6:6" x14ac:dyDescent="0.4">
      <c r="F247" s="1"/>
    </row>
    <row r="248" spans="6:6" x14ac:dyDescent="0.4">
      <c r="F248" s="1"/>
    </row>
    <row r="249" spans="6:6" x14ac:dyDescent="0.4">
      <c r="F249" s="1"/>
    </row>
    <row r="250" spans="6:6" x14ac:dyDescent="0.4">
      <c r="F250" s="1"/>
    </row>
    <row r="251" spans="6:6" x14ac:dyDescent="0.4">
      <c r="F251" s="1"/>
    </row>
    <row r="252" spans="6:6" x14ac:dyDescent="0.4">
      <c r="F252" s="1"/>
    </row>
    <row r="253" spans="6:6" x14ac:dyDescent="0.4">
      <c r="F253" s="1"/>
    </row>
    <row r="254" spans="6:6" x14ac:dyDescent="0.4">
      <c r="F254" s="1"/>
    </row>
    <row r="255" spans="6:6" x14ac:dyDescent="0.4">
      <c r="F255" s="1"/>
    </row>
    <row r="256" spans="6:6" x14ac:dyDescent="0.4">
      <c r="F256" s="1"/>
    </row>
    <row r="257" spans="6:6" x14ac:dyDescent="0.4">
      <c r="F257" s="1"/>
    </row>
    <row r="258" spans="6:6" x14ac:dyDescent="0.4">
      <c r="F258" s="1"/>
    </row>
    <row r="259" spans="6:6" x14ac:dyDescent="0.4">
      <c r="F259" s="1"/>
    </row>
    <row r="260" spans="6:6" x14ac:dyDescent="0.4">
      <c r="F260" s="1"/>
    </row>
    <row r="261" spans="6:6" x14ac:dyDescent="0.4">
      <c r="F261" s="1"/>
    </row>
    <row r="262" spans="6:6" x14ac:dyDescent="0.4">
      <c r="F262" s="1"/>
    </row>
    <row r="263" spans="6:6" x14ac:dyDescent="0.4">
      <c r="F263" s="1"/>
    </row>
    <row r="264" spans="6:6" x14ac:dyDescent="0.4">
      <c r="F264" s="1"/>
    </row>
    <row r="265" spans="6:6" x14ac:dyDescent="0.4">
      <c r="F265" s="1"/>
    </row>
    <row r="266" spans="6:6" x14ac:dyDescent="0.4">
      <c r="F266" s="1"/>
    </row>
    <row r="267" spans="6:6" x14ac:dyDescent="0.4">
      <c r="F267" s="1"/>
    </row>
    <row r="268" spans="6:6" x14ac:dyDescent="0.4">
      <c r="F268" s="1"/>
    </row>
    <row r="269" spans="6:6" x14ac:dyDescent="0.4">
      <c r="F269" s="1"/>
    </row>
    <row r="270" spans="6:6" x14ac:dyDescent="0.4">
      <c r="F270" s="1"/>
    </row>
    <row r="271" spans="6:6" x14ac:dyDescent="0.4">
      <c r="F271" s="1"/>
    </row>
    <row r="272" spans="6:6" x14ac:dyDescent="0.4">
      <c r="F272" s="1"/>
    </row>
    <row r="273" spans="6:6" x14ac:dyDescent="0.4">
      <c r="F273" s="1"/>
    </row>
    <row r="274" spans="6:6" x14ac:dyDescent="0.4">
      <c r="F274" s="1"/>
    </row>
    <row r="275" spans="6:6" x14ac:dyDescent="0.4">
      <c r="F275" s="1"/>
    </row>
    <row r="276" spans="6:6" x14ac:dyDescent="0.4">
      <c r="F276" s="1"/>
    </row>
    <row r="277" spans="6:6" x14ac:dyDescent="0.4">
      <c r="F277" s="1"/>
    </row>
    <row r="278" spans="6:6" x14ac:dyDescent="0.4">
      <c r="F278" s="1"/>
    </row>
    <row r="279" spans="6:6" x14ac:dyDescent="0.4">
      <c r="F279" s="1"/>
    </row>
    <row r="280" spans="6:6" x14ac:dyDescent="0.4">
      <c r="F280" s="1"/>
    </row>
    <row r="281" spans="6:6" x14ac:dyDescent="0.4">
      <c r="F281" s="1"/>
    </row>
    <row r="282" spans="6:6" x14ac:dyDescent="0.4">
      <c r="F282" s="1"/>
    </row>
    <row r="283" spans="6:6" x14ac:dyDescent="0.4">
      <c r="F283" s="1"/>
    </row>
    <row r="284" spans="6:6" x14ac:dyDescent="0.4">
      <c r="F284" s="1"/>
    </row>
    <row r="285" spans="6:6" x14ac:dyDescent="0.4">
      <c r="F285" s="1"/>
    </row>
    <row r="286" spans="6:6" x14ac:dyDescent="0.4">
      <c r="F286" s="1"/>
    </row>
    <row r="287" spans="6:6" x14ac:dyDescent="0.4">
      <c r="F287" s="1"/>
    </row>
    <row r="288" spans="6:6" x14ac:dyDescent="0.4">
      <c r="F288" s="1"/>
    </row>
    <row r="289" spans="6:6" x14ac:dyDescent="0.4">
      <c r="F289" s="1"/>
    </row>
    <row r="290" spans="6:6" x14ac:dyDescent="0.4">
      <c r="F290" s="1"/>
    </row>
    <row r="291" spans="6:6" x14ac:dyDescent="0.4">
      <c r="F291" s="1"/>
    </row>
    <row r="292" spans="6:6" x14ac:dyDescent="0.4">
      <c r="F292" s="1"/>
    </row>
    <row r="293" spans="6:6" x14ac:dyDescent="0.4">
      <c r="F293" s="1"/>
    </row>
    <row r="294" spans="6:6" x14ac:dyDescent="0.4">
      <c r="F294" s="1"/>
    </row>
    <row r="295" spans="6:6" x14ac:dyDescent="0.4">
      <c r="F295" s="1"/>
    </row>
    <row r="296" spans="6:6" x14ac:dyDescent="0.4">
      <c r="F296" s="1"/>
    </row>
    <row r="297" spans="6:6" x14ac:dyDescent="0.4">
      <c r="F297" s="1"/>
    </row>
    <row r="298" spans="6:6" x14ac:dyDescent="0.4">
      <c r="F298" s="1"/>
    </row>
    <row r="299" spans="6:6" x14ac:dyDescent="0.4">
      <c r="F299" s="1"/>
    </row>
    <row r="300" spans="6:6" x14ac:dyDescent="0.4">
      <c r="F300" s="1"/>
    </row>
    <row r="301" spans="6:6" x14ac:dyDescent="0.4">
      <c r="F301" s="1"/>
    </row>
    <row r="302" spans="6:6" x14ac:dyDescent="0.4">
      <c r="F302" s="1"/>
    </row>
    <row r="303" spans="6:6" x14ac:dyDescent="0.4">
      <c r="F303" s="1"/>
    </row>
    <row r="304" spans="6:6" x14ac:dyDescent="0.4">
      <c r="F304" s="1"/>
    </row>
    <row r="305" spans="6:6" x14ac:dyDescent="0.4">
      <c r="F305" s="1"/>
    </row>
    <row r="306" spans="6:6" x14ac:dyDescent="0.4">
      <c r="F306" s="1"/>
    </row>
    <row r="307" spans="6:6" x14ac:dyDescent="0.4">
      <c r="F307" s="1"/>
    </row>
    <row r="308" spans="6:6" x14ac:dyDescent="0.4">
      <c r="F308" s="1"/>
    </row>
    <row r="309" spans="6:6" x14ac:dyDescent="0.4">
      <c r="F309" s="1"/>
    </row>
    <row r="310" spans="6:6" x14ac:dyDescent="0.4">
      <c r="F310" s="1"/>
    </row>
    <row r="311" spans="6:6" x14ac:dyDescent="0.4">
      <c r="F311" s="1"/>
    </row>
    <row r="312" spans="6:6" x14ac:dyDescent="0.4">
      <c r="F312" s="1"/>
    </row>
    <row r="313" spans="6:6" x14ac:dyDescent="0.4">
      <c r="F313" s="1"/>
    </row>
    <row r="314" spans="6:6" x14ac:dyDescent="0.4">
      <c r="F314" s="1"/>
    </row>
    <row r="315" spans="6:6" x14ac:dyDescent="0.4">
      <c r="F315" s="1"/>
    </row>
    <row r="316" spans="6:6" x14ac:dyDescent="0.4">
      <c r="F316" s="1"/>
    </row>
    <row r="317" spans="6:6" x14ac:dyDescent="0.4">
      <c r="F317" s="1"/>
    </row>
    <row r="318" spans="6:6" x14ac:dyDescent="0.4">
      <c r="F318" s="1"/>
    </row>
    <row r="319" spans="6:6" x14ac:dyDescent="0.4">
      <c r="F319" s="1"/>
    </row>
    <row r="320" spans="6:6" x14ac:dyDescent="0.4">
      <c r="F320" s="1"/>
    </row>
    <row r="321" spans="6:6" x14ac:dyDescent="0.4">
      <c r="F321" s="1"/>
    </row>
    <row r="322" spans="6:6" x14ac:dyDescent="0.4">
      <c r="F322" s="1"/>
    </row>
    <row r="323" spans="6:6" x14ac:dyDescent="0.4">
      <c r="F323" s="1"/>
    </row>
    <row r="324" spans="6:6" x14ac:dyDescent="0.4">
      <c r="F324" s="1"/>
    </row>
    <row r="325" spans="6:6" x14ac:dyDescent="0.4">
      <c r="F325" s="1"/>
    </row>
    <row r="326" spans="6:6" x14ac:dyDescent="0.4">
      <c r="F326" s="1"/>
    </row>
    <row r="327" spans="6:6" x14ac:dyDescent="0.4">
      <c r="F327" s="1"/>
    </row>
    <row r="328" spans="6:6" x14ac:dyDescent="0.4">
      <c r="F328" s="1"/>
    </row>
    <row r="329" spans="6:6" x14ac:dyDescent="0.4">
      <c r="F329" s="1"/>
    </row>
    <row r="330" spans="6:6" x14ac:dyDescent="0.4">
      <c r="F330" s="1"/>
    </row>
    <row r="331" spans="6:6" x14ac:dyDescent="0.4">
      <c r="F331" s="1"/>
    </row>
    <row r="332" spans="6:6" x14ac:dyDescent="0.4">
      <c r="F332" s="1"/>
    </row>
    <row r="333" spans="6:6" x14ac:dyDescent="0.4">
      <c r="F333" s="1"/>
    </row>
    <row r="334" spans="6:6" x14ac:dyDescent="0.4">
      <c r="F334" s="1"/>
    </row>
    <row r="335" spans="6:6" x14ac:dyDescent="0.4">
      <c r="F335" s="1"/>
    </row>
    <row r="336" spans="6:6" x14ac:dyDescent="0.4">
      <c r="F336" s="1"/>
    </row>
    <row r="337" spans="6:6" x14ac:dyDescent="0.4">
      <c r="F337" s="1"/>
    </row>
    <row r="338" spans="6:6" x14ac:dyDescent="0.4">
      <c r="F338" s="1"/>
    </row>
    <row r="339" spans="6:6" x14ac:dyDescent="0.4">
      <c r="F339" s="1"/>
    </row>
    <row r="340" spans="6:6" x14ac:dyDescent="0.4">
      <c r="F340" s="1"/>
    </row>
    <row r="341" spans="6:6" x14ac:dyDescent="0.4">
      <c r="F341" s="1"/>
    </row>
    <row r="342" spans="6:6" x14ac:dyDescent="0.4">
      <c r="F342" s="1"/>
    </row>
    <row r="343" spans="6:6" x14ac:dyDescent="0.4">
      <c r="F343" s="1"/>
    </row>
    <row r="344" spans="6:6" x14ac:dyDescent="0.4">
      <c r="F344" s="1"/>
    </row>
    <row r="345" spans="6:6" x14ac:dyDescent="0.4">
      <c r="F345" s="1"/>
    </row>
    <row r="346" spans="6:6" x14ac:dyDescent="0.4">
      <c r="F346" s="1"/>
    </row>
    <row r="347" spans="6:6" x14ac:dyDescent="0.4">
      <c r="F347" s="1"/>
    </row>
    <row r="348" spans="6:6" x14ac:dyDescent="0.4">
      <c r="F348" s="1"/>
    </row>
    <row r="349" spans="6:6" x14ac:dyDescent="0.4">
      <c r="F349" s="1"/>
    </row>
    <row r="350" spans="6:6" x14ac:dyDescent="0.4">
      <c r="F350" s="1"/>
    </row>
    <row r="351" spans="6:6" x14ac:dyDescent="0.4">
      <c r="F351" s="1"/>
    </row>
    <row r="352" spans="6:6" x14ac:dyDescent="0.4">
      <c r="F352" s="1"/>
    </row>
    <row r="353" spans="6:6" x14ac:dyDescent="0.4">
      <c r="F353" s="1"/>
    </row>
    <row r="354" spans="6:6" x14ac:dyDescent="0.4">
      <c r="F354" s="1"/>
    </row>
    <row r="355" spans="6:6" x14ac:dyDescent="0.4">
      <c r="F355" s="1"/>
    </row>
    <row r="356" spans="6:6" x14ac:dyDescent="0.4">
      <c r="F356" s="1"/>
    </row>
    <row r="357" spans="6:6" x14ac:dyDescent="0.4">
      <c r="F357" s="1"/>
    </row>
    <row r="358" spans="6:6" x14ac:dyDescent="0.4">
      <c r="F358" s="1"/>
    </row>
    <row r="359" spans="6:6" x14ac:dyDescent="0.4">
      <c r="F359" s="1"/>
    </row>
    <row r="360" spans="6:6" x14ac:dyDescent="0.4">
      <c r="F360" s="1"/>
    </row>
    <row r="361" spans="6:6" x14ac:dyDescent="0.4">
      <c r="F361" s="1"/>
    </row>
    <row r="362" spans="6:6" x14ac:dyDescent="0.4">
      <c r="F362" s="1"/>
    </row>
    <row r="363" spans="6:6" x14ac:dyDescent="0.4">
      <c r="F363" s="1"/>
    </row>
    <row r="364" spans="6:6" x14ac:dyDescent="0.4">
      <c r="F364" s="1"/>
    </row>
    <row r="365" spans="6:6" x14ac:dyDescent="0.4">
      <c r="F365" s="1"/>
    </row>
    <row r="366" spans="6:6" x14ac:dyDescent="0.4">
      <c r="F366" s="1"/>
    </row>
    <row r="367" spans="6:6" x14ac:dyDescent="0.4">
      <c r="F367" s="1"/>
    </row>
    <row r="368" spans="6:6" x14ac:dyDescent="0.4">
      <c r="F368" s="1"/>
    </row>
    <row r="369" spans="6:6" x14ac:dyDescent="0.4">
      <c r="F369" s="1"/>
    </row>
    <row r="370" spans="6:6" x14ac:dyDescent="0.4">
      <c r="F370" s="1"/>
    </row>
    <row r="371" spans="6:6" x14ac:dyDescent="0.4">
      <c r="F371" s="1"/>
    </row>
    <row r="372" spans="6:6" x14ac:dyDescent="0.4">
      <c r="F372" s="1"/>
    </row>
    <row r="373" spans="6:6" x14ac:dyDescent="0.4">
      <c r="F373" s="1"/>
    </row>
    <row r="374" spans="6:6" x14ac:dyDescent="0.4">
      <c r="F374" s="1"/>
    </row>
    <row r="375" spans="6:6" x14ac:dyDescent="0.4">
      <c r="F375" s="1"/>
    </row>
    <row r="376" spans="6:6" x14ac:dyDescent="0.4">
      <c r="F376" s="1"/>
    </row>
    <row r="377" spans="6:6" x14ac:dyDescent="0.4">
      <c r="F377" s="1"/>
    </row>
    <row r="378" spans="6:6" x14ac:dyDescent="0.4">
      <c r="F378" s="1"/>
    </row>
    <row r="379" spans="6:6" x14ac:dyDescent="0.4">
      <c r="F379" s="1"/>
    </row>
    <row r="380" spans="6:6" x14ac:dyDescent="0.4">
      <c r="F380" s="1"/>
    </row>
    <row r="381" spans="6:6" x14ac:dyDescent="0.4">
      <c r="F381" s="1"/>
    </row>
    <row r="382" spans="6:6" x14ac:dyDescent="0.4">
      <c r="F382" s="1"/>
    </row>
    <row r="383" spans="6:6" x14ac:dyDescent="0.4">
      <c r="F383" s="1"/>
    </row>
    <row r="384" spans="6:6" x14ac:dyDescent="0.4">
      <c r="F384" s="1"/>
    </row>
    <row r="385" spans="6:6" x14ac:dyDescent="0.4">
      <c r="F385" s="1"/>
    </row>
    <row r="386" spans="6:6" x14ac:dyDescent="0.4">
      <c r="F386" s="1"/>
    </row>
    <row r="387" spans="6:6" x14ac:dyDescent="0.4">
      <c r="F387" s="1"/>
    </row>
    <row r="388" spans="6:6" x14ac:dyDescent="0.4">
      <c r="F388" s="1"/>
    </row>
    <row r="389" spans="6:6" x14ac:dyDescent="0.4">
      <c r="F389" s="1"/>
    </row>
    <row r="390" spans="6:6" x14ac:dyDescent="0.4">
      <c r="F390" s="1"/>
    </row>
    <row r="391" spans="6:6" x14ac:dyDescent="0.4">
      <c r="F391" s="1"/>
    </row>
    <row r="392" spans="6:6" x14ac:dyDescent="0.4">
      <c r="F392" s="1"/>
    </row>
    <row r="393" spans="6:6" x14ac:dyDescent="0.4">
      <c r="F393" s="1"/>
    </row>
    <row r="394" spans="6:6" x14ac:dyDescent="0.4">
      <c r="F394" s="1"/>
    </row>
    <row r="395" spans="6:6" x14ac:dyDescent="0.4">
      <c r="F395" s="1"/>
    </row>
    <row r="396" spans="6:6" x14ac:dyDescent="0.4">
      <c r="F396" s="1"/>
    </row>
    <row r="397" spans="6:6" x14ac:dyDescent="0.4">
      <c r="F397" s="1"/>
    </row>
    <row r="398" spans="6:6" x14ac:dyDescent="0.4">
      <c r="F398" s="1"/>
    </row>
    <row r="399" spans="6:6" x14ac:dyDescent="0.4">
      <c r="F399" s="1"/>
    </row>
    <row r="400" spans="6:6" x14ac:dyDescent="0.4">
      <c r="F400" s="1"/>
    </row>
    <row r="401" spans="6:6" x14ac:dyDescent="0.4">
      <c r="F401" s="1"/>
    </row>
    <row r="402" spans="6:6" x14ac:dyDescent="0.4">
      <c r="F402" s="1"/>
    </row>
    <row r="403" spans="6:6" x14ac:dyDescent="0.4">
      <c r="F403" s="1"/>
    </row>
    <row r="404" spans="6:6" x14ac:dyDescent="0.4">
      <c r="F404" s="1"/>
    </row>
    <row r="405" spans="6:6" x14ac:dyDescent="0.4">
      <c r="F405" s="1"/>
    </row>
    <row r="406" spans="6:6" x14ac:dyDescent="0.4">
      <c r="F406" s="1"/>
    </row>
    <row r="407" spans="6:6" x14ac:dyDescent="0.4">
      <c r="F407" s="1"/>
    </row>
    <row r="408" spans="6:6" x14ac:dyDescent="0.4">
      <c r="F408" s="1"/>
    </row>
    <row r="409" spans="6:6" x14ac:dyDescent="0.4">
      <c r="F409" s="1"/>
    </row>
    <row r="410" spans="6:6" x14ac:dyDescent="0.4">
      <c r="F410" s="1"/>
    </row>
    <row r="411" spans="6:6" x14ac:dyDescent="0.4">
      <c r="F411" s="1"/>
    </row>
    <row r="412" spans="6:6" x14ac:dyDescent="0.4">
      <c r="F412" s="1"/>
    </row>
    <row r="413" spans="6:6" x14ac:dyDescent="0.4">
      <c r="F413" s="1"/>
    </row>
    <row r="414" spans="6:6" x14ac:dyDescent="0.4">
      <c r="F414" s="1"/>
    </row>
    <row r="415" spans="6:6" x14ac:dyDescent="0.4">
      <c r="F415" s="1"/>
    </row>
    <row r="416" spans="6:6" x14ac:dyDescent="0.4">
      <c r="F416" s="1"/>
    </row>
    <row r="417" spans="6:6" x14ac:dyDescent="0.4">
      <c r="F417" s="1"/>
    </row>
    <row r="418" spans="6:6" x14ac:dyDescent="0.4">
      <c r="F418" s="1"/>
    </row>
    <row r="419" spans="6:6" x14ac:dyDescent="0.4">
      <c r="F419" s="1"/>
    </row>
    <row r="420" spans="6:6" x14ac:dyDescent="0.4">
      <c r="F420" s="1"/>
    </row>
    <row r="421" spans="6:6" x14ac:dyDescent="0.4">
      <c r="F421" s="1"/>
    </row>
    <row r="422" spans="6:6" x14ac:dyDescent="0.4">
      <c r="F422" s="1"/>
    </row>
    <row r="423" spans="6:6" x14ac:dyDescent="0.4">
      <c r="F423" s="1"/>
    </row>
    <row r="424" spans="6:6" x14ac:dyDescent="0.4">
      <c r="F424" s="1"/>
    </row>
    <row r="425" spans="6:6" x14ac:dyDescent="0.4">
      <c r="F425" s="1"/>
    </row>
    <row r="426" spans="6:6" x14ac:dyDescent="0.4">
      <c r="F426" s="1"/>
    </row>
    <row r="427" spans="6:6" x14ac:dyDescent="0.4">
      <c r="F427" s="1"/>
    </row>
    <row r="428" spans="6:6" x14ac:dyDescent="0.4">
      <c r="F428" s="1"/>
    </row>
    <row r="429" spans="6:6" x14ac:dyDescent="0.4">
      <c r="F429" s="1"/>
    </row>
    <row r="430" spans="6:6" x14ac:dyDescent="0.4">
      <c r="F430" s="1"/>
    </row>
    <row r="431" spans="6:6" x14ac:dyDescent="0.4">
      <c r="F431" s="1"/>
    </row>
    <row r="432" spans="6:6" x14ac:dyDescent="0.4">
      <c r="F432" s="1"/>
    </row>
    <row r="433" spans="6:6" x14ac:dyDescent="0.4">
      <c r="F433" s="1"/>
    </row>
    <row r="434" spans="6:6" x14ac:dyDescent="0.4">
      <c r="F434" s="1"/>
    </row>
    <row r="435" spans="6:6" x14ac:dyDescent="0.4">
      <c r="F435" s="1"/>
    </row>
    <row r="436" spans="6:6" x14ac:dyDescent="0.4">
      <c r="F436" s="1"/>
    </row>
    <row r="437" spans="6:6" x14ac:dyDescent="0.4">
      <c r="F437" s="1"/>
    </row>
    <row r="438" spans="6:6" x14ac:dyDescent="0.4">
      <c r="F438" s="1"/>
    </row>
    <row r="439" spans="6:6" x14ac:dyDescent="0.4">
      <c r="F439" s="1"/>
    </row>
    <row r="440" spans="6:6" x14ac:dyDescent="0.4">
      <c r="F440" s="1"/>
    </row>
    <row r="441" spans="6:6" x14ac:dyDescent="0.4">
      <c r="F441" s="1"/>
    </row>
    <row r="442" spans="6:6" x14ac:dyDescent="0.4">
      <c r="F442" s="1"/>
    </row>
    <row r="443" spans="6:6" x14ac:dyDescent="0.4">
      <c r="F443" s="1"/>
    </row>
    <row r="444" spans="6:6" x14ac:dyDescent="0.4">
      <c r="F444" s="1"/>
    </row>
    <row r="445" spans="6:6" x14ac:dyDescent="0.4">
      <c r="F445" s="1"/>
    </row>
    <row r="446" spans="6:6" x14ac:dyDescent="0.4">
      <c r="F446" s="1"/>
    </row>
    <row r="447" spans="6:6" x14ac:dyDescent="0.4">
      <c r="F447" s="1"/>
    </row>
    <row r="448" spans="6:6" x14ac:dyDescent="0.4">
      <c r="F448" s="1"/>
    </row>
    <row r="449" spans="6:6" x14ac:dyDescent="0.4">
      <c r="F449" s="1"/>
    </row>
    <row r="450" spans="6:6" x14ac:dyDescent="0.4">
      <c r="F450" s="1"/>
    </row>
    <row r="451" spans="6:6" x14ac:dyDescent="0.4">
      <c r="F451" s="1"/>
    </row>
    <row r="452" spans="6:6" x14ac:dyDescent="0.4">
      <c r="F452" s="1"/>
    </row>
    <row r="453" spans="6:6" x14ac:dyDescent="0.4">
      <c r="F453" s="1"/>
    </row>
    <row r="454" spans="6:6" x14ac:dyDescent="0.4">
      <c r="F454" s="1"/>
    </row>
    <row r="455" spans="6:6" x14ac:dyDescent="0.4">
      <c r="F455" s="1"/>
    </row>
    <row r="456" spans="6:6" x14ac:dyDescent="0.4">
      <c r="F456" s="1"/>
    </row>
    <row r="457" spans="6:6" x14ac:dyDescent="0.4">
      <c r="F457" s="1"/>
    </row>
    <row r="458" spans="6:6" x14ac:dyDescent="0.4">
      <c r="F458" s="1"/>
    </row>
    <row r="459" spans="6:6" x14ac:dyDescent="0.4">
      <c r="F459" s="1"/>
    </row>
    <row r="460" spans="6:6" x14ac:dyDescent="0.4">
      <c r="F460" s="1"/>
    </row>
    <row r="461" spans="6:6" x14ac:dyDescent="0.4">
      <c r="F461" s="1"/>
    </row>
    <row r="462" spans="6:6" x14ac:dyDescent="0.4">
      <c r="F462" s="1"/>
    </row>
    <row r="463" spans="6:6" x14ac:dyDescent="0.4">
      <c r="F463" s="1"/>
    </row>
    <row r="464" spans="6:6" x14ac:dyDescent="0.4">
      <c r="F464" s="1"/>
    </row>
    <row r="465" spans="6:6" x14ac:dyDescent="0.4">
      <c r="F465" s="1"/>
    </row>
    <row r="466" spans="6:6" x14ac:dyDescent="0.4">
      <c r="F466" s="1"/>
    </row>
    <row r="467" spans="6:6" x14ac:dyDescent="0.4">
      <c r="F467" s="1"/>
    </row>
    <row r="468" spans="6:6" x14ac:dyDescent="0.4">
      <c r="F468" s="1"/>
    </row>
    <row r="469" spans="6:6" x14ac:dyDescent="0.4">
      <c r="F469" s="1"/>
    </row>
    <row r="470" spans="6:6" x14ac:dyDescent="0.4">
      <c r="F470" s="1"/>
    </row>
    <row r="471" spans="6:6" x14ac:dyDescent="0.4">
      <c r="F471" s="1"/>
    </row>
    <row r="472" spans="6:6" x14ac:dyDescent="0.4">
      <c r="F472" s="1"/>
    </row>
    <row r="473" spans="6:6" x14ac:dyDescent="0.4">
      <c r="F473" s="1"/>
    </row>
    <row r="474" spans="6:6" x14ac:dyDescent="0.4">
      <c r="F474" s="1"/>
    </row>
    <row r="475" spans="6:6" x14ac:dyDescent="0.4">
      <c r="F475" s="1"/>
    </row>
    <row r="476" spans="6:6" x14ac:dyDescent="0.4">
      <c r="F476" s="1"/>
    </row>
    <row r="477" spans="6:6" x14ac:dyDescent="0.4">
      <c r="F477" s="1"/>
    </row>
  </sheetData>
  <mergeCells count="30">
    <mergeCell ref="A2:M2"/>
    <mergeCell ref="N2:N4"/>
    <mergeCell ref="A3:M3"/>
    <mergeCell ref="A4:M4"/>
    <mergeCell ref="A5:A6"/>
    <mergeCell ref="B5:B6"/>
    <mergeCell ref="C5:C6"/>
    <mergeCell ref="D5:D6"/>
    <mergeCell ref="E5:E6"/>
    <mergeCell ref="F5:I5"/>
    <mergeCell ref="F8:J8"/>
    <mergeCell ref="K8:O8"/>
    <mergeCell ref="C10:J10"/>
    <mergeCell ref="F11:J11"/>
    <mergeCell ref="J5:J6"/>
    <mergeCell ref="K5:M5"/>
    <mergeCell ref="N5:N6"/>
    <mergeCell ref="F7:J7"/>
    <mergeCell ref="F43:I43"/>
    <mergeCell ref="F44:I44"/>
    <mergeCell ref="L44:M44"/>
    <mergeCell ref="F33:J33"/>
    <mergeCell ref="C35:J35"/>
    <mergeCell ref="F36:J36"/>
    <mergeCell ref="C38:J38"/>
    <mergeCell ref="F25:I25"/>
    <mergeCell ref="F26:I26"/>
    <mergeCell ref="L26:M26"/>
    <mergeCell ref="C32:J32"/>
    <mergeCell ref="B39:J39"/>
  </mergeCells>
  <conditionalFormatting sqref="A7 B8 A9:E9 N9 B11 L12:L21 L29:L32 A39:B39">
    <cfRule type="expression" dxfId="184" priority="43" stopIfTrue="1">
      <formula>LEN(TRIM(A7))=0</formula>
    </cfRule>
  </conditionalFormatting>
  <conditionalFormatting sqref="A11">
    <cfRule type="cellIs" dxfId="183" priority="40" stopIfTrue="1" operator="equal">
      <formula>"Indicate Date"</formula>
    </cfRule>
  </conditionalFormatting>
  <conditionalFormatting sqref="A33">
    <cfRule type="cellIs" dxfId="182" priority="14" stopIfTrue="1" operator="equal">
      <formula>"Indicate Date"</formula>
    </cfRule>
  </conditionalFormatting>
  <conditionalFormatting sqref="A36">
    <cfRule type="cellIs" dxfId="181" priority="7" stopIfTrue="1" operator="equal">
      <formula>"Indicate Date"</formula>
    </cfRule>
  </conditionalFormatting>
  <conditionalFormatting sqref="A10:C10">
    <cfRule type="cellIs" dxfId="180" priority="39" stopIfTrue="1" operator="equal">
      <formula>"Indicate Date"</formula>
    </cfRule>
  </conditionalFormatting>
  <conditionalFormatting sqref="A32:C32">
    <cfRule type="cellIs" dxfId="179" priority="18" stopIfTrue="1" operator="equal">
      <formula>"Indicate Date"</formula>
    </cfRule>
  </conditionalFormatting>
  <conditionalFormatting sqref="A34:E34">
    <cfRule type="expression" dxfId="178" priority="12" stopIfTrue="1">
      <formula>LEN(TRIM(A34))=0</formula>
    </cfRule>
  </conditionalFormatting>
  <conditionalFormatting sqref="A37:E37 N37">
    <cfRule type="expression" dxfId="177" priority="8" stopIfTrue="1">
      <formula>LEN(TRIM(A37))=0</formula>
    </cfRule>
  </conditionalFormatting>
  <conditionalFormatting sqref="B33 N34 L34:L35">
    <cfRule type="expression" dxfId="176" priority="15" stopIfTrue="1">
      <formula>LEN(TRIM(B33))=0</formula>
    </cfRule>
  </conditionalFormatting>
  <conditionalFormatting sqref="B36">
    <cfRule type="expression" dxfId="175" priority="9" stopIfTrue="1">
      <formula>LEN(TRIM(B36))=0</formula>
    </cfRule>
  </conditionalFormatting>
  <conditionalFormatting sqref="C33:F33">
    <cfRule type="cellIs" dxfId="174" priority="11" stopIfTrue="1" operator="equal">
      <formula>"Indicate Date"</formula>
    </cfRule>
  </conditionalFormatting>
  <conditionalFormatting sqref="C36:F36">
    <cfRule type="cellIs" dxfId="173" priority="4" stopIfTrue="1" operator="equal">
      <formula>"Indicate Date"</formula>
    </cfRule>
  </conditionalFormatting>
  <conditionalFormatting sqref="E7:F7 A8 C8:F8 K8 C11:F11 K11:N11 M12:M21 M29:M31">
    <cfRule type="cellIs" dxfId="172" priority="25" stopIfTrue="1" operator="equal">
      <formula>"Indicate Date"</formula>
    </cfRule>
  </conditionalFormatting>
  <conditionalFormatting sqref="G9">
    <cfRule type="cellIs" dxfId="171" priority="21" stopIfTrue="1" operator="equal">
      <formula>"Indicate Date"</formula>
    </cfRule>
  </conditionalFormatting>
  <conditionalFormatting sqref="G12:G21 G29:G31">
    <cfRule type="cellIs" dxfId="170" priority="19" stopIfTrue="1" operator="equal">
      <formula>"Indicate Date"</formula>
    </cfRule>
  </conditionalFormatting>
  <conditionalFormatting sqref="G34">
    <cfRule type="cellIs" dxfId="169" priority="10" stopIfTrue="1" operator="equal">
      <formula>"Indicate Date"</formula>
    </cfRule>
  </conditionalFormatting>
  <conditionalFormatting sqref="G37">
    <cfRule type="cellIs" dxfId="168" priority="3" stopIfTrue="1" operator="equal">
      <formula>"Indicate Date"</formula>
    </cfRule>
  </conditionalFormatting>
  <conditionalFormatting sqref="K9:K10 K12:K21 K29:K32">
    <cfRule type="cellIs" dxfId="167" priority="35" stopIfTrue="1" operator="equal">
      <formula>0</formula>
    </cfRule>
  </conditionalFormatting>
  <conditionalFormatting sqref="K34:K35">
    <cfRule type="cellIs" dxfId="166" priority="16" stopIfTrue="1" operator="equal">
      <formula>0</formula>
    </cfRule>
  </conditionalFormatting>
  <conditionalFormatting sqref="K37:K38">
    <cfRule type="cellIs" dxfId="165" priority="1" stopIfTrue="1" operator="equal">
      <formula>0</formula>
    </cfRule>
  </conditionalFormatting>
  <conditionalFormatting sqref="K39">
    <cfRule type="cellIs" dxfId="164" priority="41" stopIfTrue="1" operator="equal">
      <formula>"Indicate Date"</formula>
    </cfRule>
  </conditionalFormatting>
  <conditionalFormatting sqref="K7:N7">
    <cfRule type="cellIs" dxfId="163" priority="27" stopIfTrue="1" operator="equal">
      <formula>"Indicate Date"</formula>
    </cfRule>
  </conditionalFormatting>
  <conditionalFormatting sqref="K33:N33">
    <cfRule type="cellIs" dxfId="162" priority="13" stopIfTrue="1" operator="equal">
      <formula>"Indicate Date"</formula>
    </cfRule>
  </conditionalFormatting>
  <conditionalFormatting sqref="K36:N36">
    <cfRule type="cellIs" dxfId="161" priority="6" stopIfTrue="1" operator="equal">
      <formula>"Indicate Date"</formula>
    </cfRule>
  </conditionalFormatting>
  <conditionalFormatting sqref="L9:L10 A12:E21 N12:N21 A29:E31 N29:N31">
    <cfRule type="expression" dxfId="160" priority="37" stopIfTrue="1">
      <formula>LEN(TRIM(A9))=0</formula>
    </cfRule>
  </conditionalFormatting>
  <conditionalFormatting sqref="L37:L38">
    <cfRule type="expression" dxfId="159" priority="2" stopIfTrue="1">
      <formula>LEN(TRIM(L37))=0</formula>
    </cfRule>
  </conditionalFormatting>
  <conditionalFormatting sqref="M9">
    <cfRule type="cellIs" dxfId="158" priority="42" stopIfTrue="1" operator="equal">
      <formula>"Indicate Date"</formula>
    </cfRule>
  </conditionalFormatting>
  <conditionalFormatting sqref="M10:N10">
    <cfRule type="cellIs" dxfId="157" priority="38" stopIfTrue="1" operator="equal">
      <formula>"Indicate Date"</formula>
    </cfRule>
  </conditionalFormatting>
  <conditionalFormatting sqref="M32:N32">
    <cfRule type="cellIs" dxfId="156" priority="17" stopIfTrue="1" operator="equal">
      <formula>"Indicate Date"</formula>
    </cfRule>
  </conditionalFormatting>
  <printOptions horizontalCentered="1"/>
  <pageMargins left="0.25" right="0.25" top="0.25" bottom="0.25" header="0.3" footer="0.3"/>
  <pageSetup paperSize="14" scale="33" fitToHeight="0" orientation="landscape" r:id="rId1"/>
  <rowBreaks count="1" manualBreakCount="1">
    <brk id="28"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43E3B-07D3-46F8-8ABA-AFBE76D84241}">
  <sheetPr>
    <pageSetUpPr fitToPage="1"/>
  </sheetPr>
  <dimension ref="A1:Y458"/>
  <sheetViews>
    <sheetView view="pageBreakPreview" topLeftCell="A7" zoomScale="32" zoomScaleNormal="82" zoomScaleSheetLayoutView="32" workbookViewId="0">
      <pane xSplit="1" topLeftCell="B1" activePane="topRight" state="frozen"/>
      <selection pane="topRight" activeCell="C21" sqref="C21:E25"/>
    </sheetView>
  </sheetViews>
  <sheetFormatPr defaultRowHeight="26.25" x14ac:dyDescent="0.4"/>
  <cols>
    <col min="1" max="1" width="44.28515625" style="31" customWidth="1"/>
    <col min="2" max="2" width="78" style="32" customWidth="1"/>
    <col min="3" max="3" width="25.5703125" style="2" customWidth="1"/>
    <col min="4" max="4" width="27.7109375" style="1" customWidth="1"/>
    <col min="5" max="5" width="41.5703125" style="1" customWidth="1"/>
    <col min="6" max="6" width="17.28515625" style="124" bestFit="1" customWidth="1"/>
    <col min="7" max="7" width="10.85546875" style="1" customWidth="1"/>
    <col min="8" max="8" width="2.140625" style="1" hidden="1" customWidth="1"/>
    <col min="9" max="9" width="36.140625" style="1" customWidth="1"/>
    <col min="10" max="10" width="36.5703125" style="1" bestFit="1" customWidth="1"/>
    <col min="11" max="11" width="35.42578125" style="3" customWidth="1"/>
    <col min="12" max="12" width="32.85546875" style="4" customWidth="1"/>
    <col min="13" max="13" width="30.5703125" style="3" customWidth="1"/>
    <col min="14" max="14" width="50.7109375" style="3" customWidth="1"/>
    <col min="15" max="15" width="9.140625" style="1" hidden="1" customWidth="1"/>
    <col min="16" max="16" width="12.42578125" style="5" bestFit="1" customWidth="1"/>
    <col min="17" max="17" width="23.42578125" style="5" customWidth="1"/>
    <col min="18" max="18" width="34.7109375" style="6" customWidth="1"/>
    <col min="19" max="19" width="31.7109375" style="5" bestFit="1" customWidth="1"/>
    <col min="20" max="21" width="9.140625" style="5"/>
    <col min="22" max="22" width="21.7109375" style="5" bestFit="1" customWidth="1"/>
    <col min="23" max="25" width="9.140625" style="5"/>
    <col min="26" max="16384" width="9.140625" style="1"/>
  </cols>
  <sheetData>
    <row r="1" spans="1:25" ht="19.5" customHeight="1" thickBot="1" x14ac:dyDescent="0.45">
      <c r="A1" s="35"/>
      <c r="B1" s="36"/>
      <c r="C1" s="37"/>
      <c r="D1" s="38"/>
      <c r="E1" s="38"/>
      <c r="F1" s="134"/>
      <c r="G1" s="38"/>
      <c r="H1" s="38"/>
      <c r="I1" s="38"/>
      <c r="J1" s="38"/>
      <c r="K1" s="39"/>
      <c r="L1" s="40"/>
      <c r="M1" s="39"/>
      <c r="N1" s="39"/>
      <c r="O1" s="7"/>
    </row>
    <row r="2" spans="1:25" ht="23.25" customHeight="1" x14ac:dyDescent="0.4">
      <c r="A2" s="169" t="s">
        <v>133</v>
      </c>
      <c r="B2" s="169"/>
      <c r="C2" s="169"/>
      <c r="D2" s="169"/>
      <c r="E2" s="169"/>
      <c r="F2" s="169"/>
      <c r="G2" s="169"/>
      <c r="H2" s="169"/>
      <c r="I2" s="169"/>
      <c r="J2" s="169"/>
      <c r="K2" s="169"/>
      <c r="L2" s="169"/>
      <c r="M2" s="169"/>
      <c r="N2" s="170"/>
      <c r="O2" s="41"/>
    </row>
    <row r="3" spans="1:25" ht="23.25" customHeight="1" x14ac:dyDescent="0.4">
      <c r="A3" s="169" t="s">
        <v>134</v>
      </c>
      <c r="B3" s="169"/>
      <c r="C3" s="169"/>
      <c r="D3" s="169"/>
      <c r="E3" s="169"/>
      <c r="F3" s="169"/>
      <c r="G3" s="169"/>
      <c r="H3" s="169"/>
      <c r="I3" s="169"/>
      <c r="J3" s="169"/>
      <c r="K3" s="169"/>
      <c r="L3" s="169"/>
      <c r="M3" s="169"/>
      <c r="N3" s="170"/>
      <c r="O3" s="11"/>
    </row>
    <row r="4" spans="1:25" ht="69.75" customHeight="1" x14ac:dyDescent="0.4">
      <c r="A4" s="183" t="s">
        <v>581</v>
      </c>
      <c r="B4" s="183"/>
      <c r="C4" s="183"/>
      <c r="D4" s="183"/>
      <c r="E4" s="183"/>
      <c r="F4" s="183"/>
      <c r="G4" s="183"/>
      <c r="H4" s="183"/>
      <c r="I4" s="183"/>
      <c r="J4" s="183"/>
      <c r="K4" s="183"/>
      <c r="L4" s="183"/>
      <c r="M4" s="183"/>
      <c r="N4" s="182"/>
      <c r="O4" s="11"/>
    </row>
    <row r="5" spans="1:25" x14ac:dyDescent="0.4">
      <c r="A5" s="184" t="s">
        <v>0</v>
      </c>
      <c r="B5" s="179" t="s">
        <v>1</v>
      </c>
      <c r="C5" s="185" t="s">
        <v>2</v>
      </c>
      <c r="D5" s="179" t="s">
        <v>3</v>
      </c>
      <c r="E5" s="186" t="s">
        <v>4</v>
      </c>
      <c r="F5" s="179" t="s">
        <v>5</v>
      </c>
      <c r="G5" s="179"/>
      <c r="H5" s="179"/>
      <c r="I5" s="179"/>
      <c r="J5" s="179" t="s">
        <v>6</v>
      </c>
      <c r="K5" s="180" t="s">
        <v>7</v>
      </c>
      <c r="L5" s="180"/>
      <c r="M5" s="180"/>
      <c r="N5" s="181" t="s">
        <v>8</v>
      </c>
      <c r="O5" s="7"/>
    </row>
    <row r="6" spans="1:25" ht="159" customHeight="1" thickBot="1" x14ac:dyDescent="0.45">
      <c r="A6" s="174"/>
      <c r="B6" s="161"/>
      <c r="C6" s="176"/>
      <c r="D6" s="161"/>
      <c r="E6" s="178"/>
      <c r="F6" s="54" t="s">
        <v>9</v>
      </c>
      <c r="G6" s="55" t="s">
        <v>10</v>
      </c>
      <c r="H6" s="8" t="s">
        <v>11</v>
      </c>
      <c r="I6" s="8" t="s">
        <v>12</v>
      </c>
      <c r="J6" s="161"/>
      <c r="K6" s="9" t="s">
        <v>13</v>
      </c>
      <c r="L6" s="10" t="s">
        <v>14</v>
      </c>
      <c r="M6" s="9" t="s">
        <v>15</v>
      </c>
      <c r="N6" s="164"/>
      <c r="O6" s="11"/>
    </row>
    <row r="7" spans="1:25" s="66" customFormat="1" ht="27.75" customHeight="1" x14ac:dyDescent="0.25">
      <c r="A7" s="58" t="s">
        <v>403</v>
      </c>
      <c r="B7" s="59"/>
      <c r="C7" s="60"/>
      <c r="D7" s="61"/>
      <c r="E7" s="63"/>
      <c r="F7" s="165"/>
      <c r="G7" s="166"/>
      <c r="H7" s="166"/>
      <c r="I7" s="166"/>
      <c r="J7" s="167"/>
      <c r="K7" s="64"/>
      <c r="L7" s="64"/>
      <c r="M7" s="64"/>
      <c r="N7" s="64"/>
      <c r="O7" s="65"/>
      <c r="P7" s="52"/>
      <c r="Q7" s="52"/>
      <c r="R7" s="53"/>
      <c r="S7" s="52"/>
      <c r="T7" s="52"/>
      <c r="U7" s="52"/>
      <c r="V7" s="52"/>
      <c r="W7" s="52"/>
      <c r="X7" s="52"/>
      <c r="Y7" s="52"/>
    </row>
    <row r="8" spans="1:25" s="72" customFormat="1" ht="27.75" customHeight="1" x14ac:dyDescent="0.25">
      <c r="A8" s="67"/>
      <c r="B8" s="68" t="s">
        <v>136</v>
      </c>
      <c r="C8" s="69"/>
      <c r="D8" s="69"/>
      <c r="E8" s="84"/>
      <c r="F8" s="151"/>
      <c r="G8" s="152"/>
      <c r="H8" s="152"/>
      <c r="I8" s="152"/>
      <c r="J8" s="153"/>
      <c r="K8" s="70"/>
      <c r="L8" s="70"/>
      <c r="M8" s="70"/>
      <c r="N8" s="70"/>
      <c r="O8" s="71"/>
      <c r="P8" s="52"/>
      <c r="Q8" s="52"/>
      <c r="R8" s="53"/>
      <c r="S8" s="52"/>
      <c r="T8" s="52"/>
      <c r="U8" s="52"/>
      <c r="V8" s="52"/>
      <c r="W8" s="52"/>
      <c r="X8" s="52"/>
      <c r="Y8" s="52"/>
    </row>
    <row r="9" spans="1:25" s="23" customFormat="1" ht="57" customHeight="1" x14ac:dyDescent="0.25">
      <c r="A9" s="42" t="s">
        <v>545</v>
      </c>
      <c r="B9" s="74" t="s">
        <v>584</v>
      </c>
      <c r="C9" s="75" t="s">
        <v>544</v>
      </c>
      <c r="D9" s="45" t="s">
        <v>17</v>
      </c>
      <c r="E9" s="123" t="s">
        <v>18</v>
      </c>
      <c r="F9" s="125"/>
      <c r="G9" s="75" t="s">
        <v>93</v>
      </c>
      <c r="H9" s="45"/>
      <c r="I9" s="45"/>
      <c r="J9" s="46" t="s">
        <v>100</v>
      </c>
      <c r="K9" s="136">
        <f>SUM(L9:M9)</f>
        <v>1711184.67</v>
      </c>
      <c r="L9" s="137">
        <v>1711184.67</v>
      </c>
      <c r="M9" s="56"/>
      <c r="N9" s="57" t="s">
        <v>136</v>
      </c>
      <c r="O9" s="51"/>
      <c r="P9" s="52"/>
      <c r="Q9" s="52"/>
      <c r="R9" s="53"/>
      <c r="S9" s="52"/>
      <c r="T9" s="52"/>
      <c r="U9" s="52"/>
      <c r="V9" s="52"/>
      <c r="W9" s="52"/>
      <c r="X9" s="52"/>
      <c r="Y9" s="52"/>
    </row>
    <row r="10" spans="1:25" s="83" customFormat="1" ht="27.75" customHeight="1" x14ac:dyDescent="0.25">
      <c r="A10" s="77"/>
      <c r="B10" s="121"/>
      <c r="C10" s="145" t="s">
        <v>399</v>
      </c>
      <c r="D10" s="146"/>
      <c r="E10" s="146"/>
      <c r="F10" s="146"/>
      <c r="G10" s="146"/>
      <c r="H10" s="146"/>
      <c r="I10" s="146"/>
      <c r="J10" s="147"/>
      <c r="K10" s="138">
        <f>SUM(L10:M10)</f>
        <v>1711184.67</v>
      </c>
      <c r="L10" s="139">
        <f>L9</f>
        <v>1711184.67</v>
      </c>
      <c r="M10" s="81"/>
      <c r="N10" s="81"/>
      <c r="O10" s="82"/>
      <c r="P10" s="52"/>
      <c r="Q10" s="52"/>
      <c r="R10" s="53"/>
      <c r="S10" s="52"/>
      <c r="T10" s="52"/>
      <c r="U10" s="52"/>
      <c r="V10" s="52"/>
      <c r="W10" s="52"/>
      <c r="X10" s="52"/>
      <c r="Y10" s="52"/>
    </row>
    <row r="11" spans="1:25" s="72" customFormat="1" ht="49.5" customHeight="1" x14ac:dyDescent="0.25">
      <c r="A11" s="67"/>
      <c r="B11" s="68" t="s">
        <v>43</v>
      </c>
      <c r="C11" s="69"/>
      <c r="D11" s="69"/>
      <c r="E11" s="84"/>
      <c r="F11" s="151"/>
      <c r="G11" s="152"/>
      <c r="H11" s="152"/>
      <c r="I11" s="152"/>
      <c r="J11" s="153"/>
      <c r="K11" s="151"/>
      <c r="L11" s="152"/>
      <c r="M11" s="152"/>
      <c r="N11" s="152"/>
      <c r="O11" s="153"/>
      <c r="P11" s="52"/>
      <c r="Q11" s="52"/>
      <c r="R11" s="53"/>
      <c r="S11" s="52"/>
      <c r="T11" s="52"/>
      <c r="U11" s="52"/>
      <c r="V11" s="52"/>
      <c r="W11" s="52"/>
      <c r="X11" s="52"/>
      <c r="Y11" s="52"/>
    </row>
    <row r="12" spans="1:25" s="23" customFormat="1" ht="63.75" customHeight="1" x14ac:dyDescent="0.25">
      <c r="A12" s="42" t="s">
        <v>546</v>
      </c>
      <c r="B12" s="43" t="s">
        <v>141</v>
      </c>
      <c r="C12" s="45" t="s">
        <v>544</v>
      </c>
      <c r="D12" s="45" t="s">
        <v>17</v>
      </c>
      <c r="E12" s="123" t="s">
        <v>18</v>
      </c>
      <c r="F12" s="125" t="s">
        <v>528</v>
      </c>
      <c r="G12" s="75" t="s">
        <v>93</v>
      </c>
      <c r="H12" s="45"/>
      <c r="I12" s="45"/>
      <c r="J12" s="46" t="s">
        <v>100</v>
      </c>
      <c r="K12" s="136">
        <f t="shared" ref="K12:K13" si="0">SUM(L12:M12)</f>
        <v>198460</v>
      </c>
      <c r="L12" s="137">
        <v>198460</v>
      </c>
      <c r="M12" s="56"/>
      <c r="N12" s="57" t="s">
        <v>43</v>
      </c>
      <c r="O12" s="51"/>
      <c r="P12" s="52"/>
      <c r="Q12" s="52"/>
      <c r="R12" s="53"/>
      <c r="S12" s="52"/>
      <c r="T12" s="52"/>
      <c r="U12" s="52"/>
      <c r="V12" s="52"/>
      <c r="W12" s="52"/>
      <c r="X12" s="52"/>
      <c r="Y12" s="52"/>
    </row>
    <row r="13" spans="1:25" s="83" customFormat="1" ht="45.75" customHeight="1" x14ac:dyDescent="0.25">
      <c r="A13" s="77"/>
      <c r="B13" s="78"/>
      <c r="C13" s="157" t="s">
        <v>45</v>
      </c>
      <c r="D13" s="158"/>
      <c r="E13" s="158"/>
      <c r="F13" s="158"/>
      <c r="G13" s="158"/>
      <c r="H13" s="158"/>
      <c r="I13" s="158"/>
      <c r="J13" s="159"/>
      <c r="K13" s="138">
        <f t="shared" si="0"/>
        <v>198460</v>
      </c>
      <c r="L13" s="139">
        <f>SUM(L12:L12)</f>
        <v>198460</v>
      </c>
      <c r="M13" s="81"/>
      <c r="N13" s="81"/>
      <c r="O13" s="82"/>
      <c r="P13" s="52"/>
      <c r="Q13" s="52"/>
      <c r="R13" s="53"/>
      <c r="S13" s="52"/>
      <c r="T13" s="52"/>
      <c r="U13" s="52"/>
      <c r="V13" s="52"/>
      <c r="W13" s="52"/>
      <c r="X13" s="52"/>
      <c r="Y13" s="52"/>
    </row>
    <row r="14" spans="1:25" s="72" customFormat="1" ht="54.75" customHeight="1" x14ac:dyDescent="0.25">
      <c r="A14" s="67"/>
      <c r="B14" s="68" t="s">
        <v>146</v>
      </c>
      <c r="C14" s="69"/>
      <c r="D14" s="69"/>
      <c r="E14" s="84"/>
      <c r="F14" s="151"/>
      <c r="G14" s="152"/>
      <c r="H14" s="152"/>
      <c r="I14" s="152"/>
      <c r="J14" s="153"/>
      <c r="K14" s="70"/>
      <c r="L14" s="70"/>
      <c r="M14" s="70"/>
      <c r="N14" s="70"/>
      <c r="O14" s="71"/>
      <c r="P14" s="52"/>
      <c r="Q14" s="52"/>
      <c r="R14" s="53"/>
      <c r="S14" s="52"/>
      <c r="T14" s="52"/>
      <c r="U14" s="52"/>
      <c r="V14" s="52"/>
      <c r="W14" s="52"/>
      <c r="X14" s="52"/>
      <c r="Y14" s="52"/>
    </row>
    <row r="15" spans="1:25" s="23" customFormat="1" ht="91.5" customHeight="1" x14ac:dyDescent="0.25">
      <c r="A15" s="42" t="s">
        <v>547</v>
      </c>
      <c r="B15" s="43" t="s">
        <v>583</v>
      </c>
      <c r="C15" s="45" t="s">
        <v>544</v>
      </c>
      <c r="D15" s="45" t="s">
        <v>17</v>
      </c>
      <c r="E15" s="123" t="s">
        <v>18</v>
      </c>
      <c r="F15" s="125"/>
      <c r="G15" s="75" t="s">
        <v>93</v>
      </c>
      <c r="H15" s="45"/>
      <c r="I15" s="45"/>
      <c r="J15" s="46" t="s">
        <v>100</v>
      </c>
      <c r="K15" s="136">
        <f>SUM(L15:M15)</f>
        <v>358660</v>
      </c>
      <c r="L15" s="137">
        <v>358660</v>
      </c>
      <c r="M15" s="56"/>
      <c r="N15" s="57" t="s">
        <v>146</v>
      </c>
      <c r="O15" s="51"/>
      <c r="P15" s="52"/>
      <c r="Q15" s="52"/>
      <c r="R15" s="53"/>
      <c r="S15" s="52"/>
      <c r="T15" s="52"/>
      <c r="U15" s="52"/>
      <c r="V15" s="52"/>
      <c r="W15" s="52"/>
      <c r="X15" s="52"/>
      <c r="Y15" s="52"/>
    </row>
    <row r="16" spans="1:25" s="83" customFormat="1" ht="45.75" customHeight="1" x14ac:dyDescent="0.25">
      <c r="A16" s="77"/>
      <c r="B16" s="78"/>
      <c r="C16" s="145" t="s">
        <v>418</v>
      </c>
      <c r="D16" s="146"/>
      <c r="E16" s="146"/>
      <c r="F16" s="146"/>
      <c r="G16" s="146"/>
      <c r="H16" s="146"/>
      <c r="I16" s="146"/>
      <c r="J16" s="147"/>
      <c r="K16" s="138">
        <f>SUM(L16:M16)</f>
        <v>358660</v>
      </c>
      <c r="L16" s="139">
        <f>SUM(L15:L15)</f>
        <v>358660</v>
      </c>
      <c r="M16" s="81"/>
      <c r="N16" s="81"/>
      <c r="O16" s="82"/>
      <c r="P16" s="52"/>
      <c r="Q16" s="52"/>
      <c r="R16" s="53"/>
      <c r="S16" s="52"/>
      <c r="T16" s="52"/>
      <c r="U16" s="52"/>
      <c r="V16" s="52"/>
      <c r="W16" s="52"/>
      <c r="X16" s="52"/>
      <c r="Y16" s="52"/>
    </row>
    <row r="17" spans="1:25" s="72" customFormat="1" ht="45.75" customHeight="1" x14ac:dyDescent="0.25">
      <c r="A17" s="67"/>
      <c r="B17" s="68" t="s">
        <v>46</v>
      </c>
      <c r="C17" s="69"/>
      <c r="D17" s="69"/>
      <c r="E17" s="84"/>
      <c r="F17" s="151"/>
      <c r="G17" s="152"/>
      <c r="H17" s="152"/>
      <c r="I17" s="152"/>
      <c r="J17" s="153"/>
      <c r="K17" s="70"/>
      <c r="L17" s="70"/>
      <c r="M17" s="70"/>
      <c r="N17" s="70"/>
      <c r="O17" s="71"/>
      <c r="P17" s="52"/>
      <c r="Q17" s="52"/>
      <c r="R17" s="53"/>
      <c r="S17" s="52"/>
      <c r="T17" s="52"/>
      <c r="U17" s="52"/>
      <c r="V17" s="52"/>
      <c r="W17" s="52"/>
      <c r="X17" s="52"/>
      <c r="Y17" s="52"/>
    </row>
    <row r="18" spans="1:25" s="23" customFormat="1" ht="78.75" customHeight="1" x14ac:dyDescent="0.25">
      <c r="A18" s="42" t="s">
        <v>548</v>
      </c>
      <c r="B18" s="43" t="s">
        <v>582</v>
      </c>
      <c r="C18" s="45" t="s">
        <v>544</v>
      </c>
      <c r="D18" s="45" t="s">
        <v>17</v>
      </c>
      <c r="E18" s="123" t="s">
        <v>18</v>
      </c>
      <c r="F18" s="125" t="s">
        <v>528</v>
      </c>
      <c r="G18" s="75" t="s">
        <v>93</v>
      </c>
      <c r="H18" s="45"/>
      <c r="I18" s="45"/>
      <c r="J18" s="46" t="s">
        <v>100</v>
      </c>
      <c r="K18" s="136">
        <f>L18+M18</f>
        <v>283841.67</v>
      </c>
      <c r="L18" s="137">
        <v>283841.67</v>
      </c>
      <c r="M18" s="56"/>
      <c r="N18" s="57" t="s">
        <v>46</v>
      </c>
      <c r="O18" s="51"/>
      <c r="P18" s="52"/>
      <c r="Q18" s="52"/>
      <c r="R18" s="53"/>
      <c r="S18" s="52"/>
      <c r="T18" s="52"/>
      <c r="U18" s="52"/>
      <c r="V18" s="52"/>
      <c r="W18" s="52"/>
      <c r="X18" s="52"/>
      <c r="Y18" s="52"/>
    </row>
    <row r="19" spans="1:25" s="83" customFormat="1" ht="45.75" customHeight="1" x14ac:dyDescent="0.25">
      <c r="A19" s="77"/>
      <c r="B19" s="78"/>
      <c r="C19" s="145" t="s">
        <v>549</v>
      </c>
      <c r="D19" s="146"/>
      <c r="E19" s="146"/>
      <c r="F19" s="146"/>
      <c r="G19" s="146"/>
      <c r="H19" s="146"/>
      <c r="I19" s="146"/>
      <c r="J19" s="147"/>
      <c r="K19" s="138">
        <f>SUM(L19:M19)</f>
        <v>283841.67</v>
      </c>
      <c r="L19" s="139">
        <f>L18</f>
        <v>283841.67</v>
      </c>
      <c r="M19" s="81"/>
      <c r="N19" s="81"/>
      <c r="O19" s="82"/>
      <c r="P19" s="52"/>
      <c r="Q19" s="52"/>
      <c r="R19" s="53"/>
      <c r="S19" s="52"/>
      <c r="T19" s="52"/>
      <c r="U19" s="52"/>
      <c r="V19" s="52"/>
      <c r="W19" s="52"/>
      <c r="X19" s="52"/>
      <c r="Y19" s="52"/>
    </row>
    <row r="20" spans="1:25" s="20" customFormat="1" ht="30.75" customHeight="1" x14ac:dyDescent="0.25">
      <c r="A20" s="15"/>
      <c r="B20" s="148" t="s">
        <v>98</v>
      </c>
      <c r="C20" s="149"/>
      <c r="D20" s="149"/>
      <c r="E20" s="149"/>
      <c r="F20" s="149"/>
      <c r="G20" s="149"/>
      <c r="H20" s="149"/>
      <c r="I20" s="149"/>
      <c r="J20" s="150"/>
      <c r="K20" s="140">
        <f>L20+M20</f>
        <v>2552146.34</v>
      </c>
      <c r="L20" s="141">
        <f>L19+L16+L13+L10</f>
        <v>2552146.34</v>
      </c>
      <c r="M20" s="16">
        <f>M16+M13+M10</f>
        <v>0</v>
      </c>
      <c r="N20" s="18"/>
      <c r="O20" s="19"/>
      <c r="P20" s="12"/>
      <c r="Q20" s="14"/>
      <c r="R20" s="13"/>
      <c r="S20" s="12"/>
      <c r="T20" s="12"/>
      <c r="U20" s="12"/>
    </row>
    <row r="21" spans="1:25" ht="71.25" customHeight="1" x14ac:dyDescent="0.4">
      <c r="A21" s="129" t="s">
        <v>405</v>
      </c>
      <c r="B21" s="32" t="s">
        <v>412</v>
      </c>
      <c r="C21" s="132" t="s">
        <v>408</v>
      </c>
      <c r="D21" s="130"/>
      <c r="F21" s="1" t="s">
        <v>407</v>
      </c>
      <c r="K21" s="1"/>
      <c r="L21" s="1" t="s">
        <v>410</v>
      </c>
      <c r="R21" s="131"/>
    </row>
    <row r="22" spans="1:25" s="22" customFormat="1" x14ac:dyDescent="0.25">
      <c r="A22" s="27"/>
      <c r="B22" s="33"/>
      <c r="C22" s="2"/>
      <c r="M22" s="24"/>
      <c r="N22" s="24"/>
      <c r="P22" s="25"/>
      <c r="Q22" s="25"/>
      <c r="R22" s="26"/>
      <c r="S22" s="25"/>
      <c r="T22" s="25"/>
      <c r="U22" s="25"/>
      <c r="V22" s="25"/>
      <c r="W22" s="25"/>
      <c r="X22" s="25"/>
      <c r="Y22" s="25"/>
    </row>
    <row r="23" spans="1:25" s="22" customFormat="1" x14ac:dyDescent="0.25">
      <c r="A23" s="27"/>
      <c r="B23" s="33"/>
      <c r="C23" s="2"/>
      <c r="M23" s="24"/>
      <c r="N23" s="24"/>
      <c r="P23" s="25"/>
      <c r="Q23" s="25"/>
      <c r="R23" s="26"/>
      <c r="S23" s="25"/>
      <c r="T23" s="25"/>
      <c r="U23" s="25"/>
      <c r="V23" s="25"/>
      <c r="W23" s="25"/>
      <c r="X23" s="25"/>
      <c r="Y23" s="25"/>
    </row>
    <row r="24" spans="1:25" s="22" customFormat="1" x14ac:dyDescent="0.25">
      <c r="A24" s="135" t="s">
        <v>588</v>
      </c>
      <c r="B24" s="34" t="s">
        <v>542</v>
      </c>
      <c r="C24" s="133"/>
      <c r="D24" s="122" t="s">
        <v>586</v>
      </c>
      <c r="E24" s="122"/>
      <c r="F24" s="143" t="s">
        <v>409</v>
      </c>
      <c r="G24" s="143"/>
      <c r="H24" s="143"/>
      <c r="I24" s="143"/>
      <c r="J24" s="29"/>
      <c r="K24" s="29"/>
      <c r="L24" s="29" t="s">
        <v>411</v>
      </c>
      <c r="M24" s="24"/>
      <c r="N24" s="24"/>
      <c r="P24" s="25"/>
      <c r="Q24" s="25"/>
      <c r="R24" s="26"/>
      <c r="S24" s="25"/>
      <c r="T24" s="25"/>
      <c r="U24" s="25"/>
      <c r="V24" s="25"/>
      <c r="W24" s="25"/>
      <c r="X24" s="25"/>
      <c r="Y24" s="25"/>
    </row>
    <row r="25" spans="1:25" s="22" customFormat="1" ht="48" customHeight="1" x14ac:dyDescent="0.25">
      <c r="A25" s="21" t="s">
        <v>585</v>
      </c>
      <c r="B25" s="33" t="s">
        <v>413</v>
      </c>
      <c r="C25" s="23"/>
      <c r="D25" s="2" t="s">
        <v>587</v>
      </c>
      <c r="E25" s="2"/>
      <c r="F25" s="144" t="s">
        <v>543</v>
      </c>
      <c r="G25" s="144"/>
      <c r="H25" s="144"/>
      <c r="I25" s="144"/>
      <c r="L25" s="144" t="s">
        <v>188</v>
      </c>
      <c r="M25" s="144"/>
      <c r="N25" s="24"/>
      <c r="P25" s="25"/>
      <c r="Q25" s="25"/>
      <c r="R25" s="26"/>
      <c r="S25" s="25"/>
      <c r="T25" s="25"/>
      <c r="U25" s="25"/>
      <c r="V25" s="25"/>
      <c r="W25" s="25"/>
      <c r="X25" s="25"/>
      <c r="Y25" s="25"/>
    </row>
    <row r="26" spans="1:25" s="22" customFormat="1" x14ac:dyDescent="0.25">
      <c r="A26" s="27"/>
      <c r="B26" s="33"/>
      <c r="C26" s="2"/>
      <c r="K26" s="24"/>
      <c r="L26" s="30"/>
      <c r="M26" s="24"/>
      <c r="N26" s="24"/>
      <c r="P26" s="25"/>
      <c r="Q26" s="25"/>
      <c r="R26" s="26"/>
      <c r="S26" s="25"/>
      <c r="T26" s="25"/>
      <c r="U26" s="25"/>
      <c r="V26" s="25"/>
      <c r="W26" s="25"/>
      <c r="X26" s="25"/>
      <c r="Y26" s="25"/>
    </row>
    <row r="27" spans="1:25" s="22" customFormat="1" x14ac:dyDescent="0.25">
      <c r="A27" s="27"/>
      <c r="B27" s="33"/>
      <c r="C27" s="2"/>
      <c r="K27" s="24"/>
      <c r="L27" s="30"/>
      <c r="M27" s="24"/>
      <c r="N27" s="24"/>
      <c r="P27" s="25"/>
      <c r="Q27" s="25"/>
      <c r="R27" s="26"/>
      <c r="S27" s="25"/>
      <c r="T27" s="25"/>
      <c r="U27" s="25"/>
      <c r="V27" s="25"/>
      <c r="W27" s="25"/>
      <c r="X27" s="25"/>
      <c r="Y27" s="25"/>
    </row>
    <row r="28" spans="1:25" x14ac:dyDescent="0.4">
      <c r="F28" s="1"/>
    </row>
    <row r="29" spans="1:25" x14ac:dyDescent="0.4">
      <c r="F29" s="1"/>
    </row>
    <row r="30" spans="1:25" x14ac:dyDescent="0.4">
      <c r="F30" s="1"/>
    </row>
    <row r="31" spans="1:25" x14ac:dyDescent="0.4">
      <c r="F31" s="1"/>
    </row>
    <row r="32" spans="1:25" x14ac:dyDescent="0.4">
      <c r="F32" s="1"/>
    </row>
    <row r="33" spans="6:6" x14ac:dyDescent="0.4">
      <c r="F33" s="1"/>
    </row>
    <row r="34" spans="6:6" x14ac:dyDescent="0.4">
      <c r="F34" s="1"/>
    </row>
    <row r="35" spans="6:6" x14ac:dyDescent="0.4">
      <c r="F35" s="1"/>
    </row>
    <row r="36" spans="6:6" x14ac:dyDescent="0.4">
      <c r="F36" s="1"/>
    </row>
    <row r="37" spans="6:6" x14ac:dyDescent="0.4">
      <c r="F37" s="1"/>
    </row>
    <row r="38" spans="6:6" x14ac:dyDescent="0.4">
      <c r="F38" s="1"/>
    </row>
    <row r="39" spans="6:6" x14ac:dyDescent="0.4">
      <c r="F39" s="1"/>
    </row>
    <row r="40" spans="6:6" x14ac:dyDescent="0.4">
      <c r="F40" s="1"/>
    </row>
    <row r="41" spans="6:6" x14ac:dyDescent="0.4">
      <c r="F41" s="1"/>
    </row>
    <row r="42" spans="6:6" x14ac:dyDescent="0.4">
      <c r="F42" s="1"/>
    </row>
    <row r="43" spans="6:6" x14ac:dyDescent="0.4">
      <c r="F43" s="1"/>
    </row>
    <row r="44" spans="6:6" x14ac:dyDescent="0.4">
      <c r="F44" s="1"/>
    </row>
    <row r="45" spans="6:6" x14ac:dyDescent="0.4">
      <c r="F45" s="1"/>
    </row>
    <row r="46" spans="6:6" x14ac:dyDescent="0.4">
      <c r="F46" s="1"/>
    </row>
    <row r="47" spans="6:6" x14ac:dyDescent="0.4">
      <c r="F47" s="1"/>
    </row>
    <row r="48" spans="6:6" x14ac:dyDescent="0.4">
      <c r="F48" s="1"/>
    </row>
    <row r="49" spans="6:6" x14ac:dyDescent="0.4">
      <c r="F49" s="1"/>
    </row>
    <row r="50" spans="6:6" x14ac:dyDescent="0.4">
      <c r="F50" s="1"/>
    </row>
    <row r="51" spans="6:6" x14ac:dyDescent="0.4">
      <c r="F51" s="1"/>
    </row>
    <row r="52" spans="6:6" x14ac:dyDescent="0.4">
      <c r="F52" s="1"/>
    </row>
    <row r="53" spans="6:6" x14ac:dyDescent="0.4">
      <c r="F53" s="1"/>
    </row>
    <row r="54" spans="6:6" x14ac:dyDescent="0.4">
      <c r="F54" s="1"/>
    </row>
    <row r="55" spans="6:6" x14ac:dyDescent="0.4">
      <c r="F55" s="1"/>
    </row>
    <row r="56" spans="6:6" x14ac:dyDescent="0.4">
      <c r="F56" s="1"/>
    </row>
    <row r="57" spans="6:6" x14ac:dyDescent="0.4">
      <c r="F57" s="1"/>
    </row>
    <row r="58" spans="6:6" x14ac:dyDescent="0.4">
      <c r="F58" s="1"/>
    </row>
    <row r="59" spans="6:6" x14ac:dyDescent="0.4">
      <c r="F59" s="1"/>
    </row>
    <row r="60" spans="6:6" x14ac:dyDescent="0.4">
      <c r="F60" s="1"/>
    </row>
    <row r="61" spans="6:6" x14ac:dyDescent="0.4">
      <c r="F61" s="1"/>
    </row>
    <row r="62" spans="6:6" x14ac:dyDescent="0.4">
      <c r="F62" s="1"/>
    </row>
    <row r="63" spans="6:6" x14ac:dyDescent="0.4">
      <c r="F63" s="1"/>
    </row>
    <row r="64" spans="6:6" x14ac:dyDescent="0.4">
      <c r="F64" s="1"/>
    </row>
    <row r="65" spans="6:6" x14ac:dyDescent="0.4">
      <c r="F65" s="1"/>
    </row>
    <row r="66" spans="6:6" x14ac:dyDescent="0.4">
      <c r="F66" s="1"/>
    </row>
    <row r="67" spans="6:6" x14ac:dyDescent="0.4">
      <c r="F67" s="1"/>
    </row>
    <row r="68" spans="6:6" x14ac:dyDescent="0.4">
      <c r="F68" s="1"/>
    </row>
    <row r="69" spans="6:6" x14ac:dyDescent="0.4">
      <c r="F69" s="1"/>
    </row>
    <row r="70" spans="6:6" x14ac:dyDescent="0.4">
      <c r="F70" s="1"/>
    </row>
    <row r="71" spans="6:6" x14ac:dyDescent="0.4">
      <c r="F71" s="1"/>
    </row>
    <row r="72" spans="6:6" x14ac:dyDescent="0.4">
      <c r="F72" s="1"/>
    </row>
    <row r="73" spans="6:6" x14ac:dyDescent="0.4">
      <c r="F73" s="1"/>
    </row>
    <row r="74" spans="6:6" x14ac:dyDescent="0.4">
      <c r="F74" s="1"/>
    </row>
    <row r="75" spans="6:6" x14ac:dyDescent="0.4">
      <c r="F75" s="1"/>
    </row>
    <row r="76" spans="6:6" x14ac:dyDescent="0.4">
      <c r="F76" s="1"/>
    </row>
    <row r="77" spans="6:6" x14ac:dyDescent="0.4">
      <c r="F77" s="1"/>
    </row>
    <row r="78" spans="6:6" x14ac:dyDescent="0.4">
      <c r="F78" s="1"/>
    </row>
    <row r="79" spans="6:6" x14ac:dyDescent="0.4">
      <c r="F79" s="1"/>
    </row>
    <row r="80" spans="6:6" x14ac:dyDescent="0.4">
      <c r="F80" s="1"/>
    </row>
    <row r="81" spans="6:6" x14ac:dyDescent="0.4">
      <c r="F81" s="1"/>
    </row>
    <row r="82" spans="6:6" x14ac:dyDescent="0.4">
      <c r="F82" s="1"/>
    </row>
    <row r="83" spans="6:6" x14ac:dyDescent="0.4">
      <c r="F83" s="1"/>
    </row>
    <row r="84" spans="6:6" x14ac:dyDescent="0.4">
      <c r="F84" s="1"/>
    </row>
    <row r="85" spans="6:6" x14ac:dyDescent="0.4">
      <c r="F85" s="1"/>
    </row>
    <row r="86" spans="6:6" x14ac:dyDescent="0.4">
      <c r="F86" s="1"/>
    </row>
    <row r="87" spans="6:6" x14ac:dyDescent="0.4">
      <c r="F87" s="1"/>
    </row>
    <row r="88" spans="6:6" x14ac:dyDescent="0.4">
      <c r="F88" s="1"/>
    </row>
    <row r="89" spans="6:6" x14ac:dyDescent="0.4">
      <c r="F89" s="1"/>
    </row>
    <row r="90" spans="6:6" x14ac:dyDescent="0.4">
      <c r="F90" s="1"/>
    </row>
    <row r="91" spans="6:6" x14ac:dyDescent="0.4">
      <c r="F91" s="1"/>
    </row>
    <row r="92" spans="6:6" x14ac:dyDescent="0.4">
      <c r="F92" s="1"/>
    </row>
    <row r="93" spans="6:6" x14ac:dyDescent="0.4">
      <c r="F93" s="1"/>
    </row>
    <row r="94" spans="6:6" x14ac:dyDescent="0.4">
      <c r="F94" s="1"/>
    </row>
    <row r="95" spans="6:6" x14ac:dyDescent="0.4">
      <c r="F95" s="1"/>
    </row>
    <row r="96" spans="6:6" x14ac:dyDescent="0.4">
      <c r="F96" s="1"/>
    </row>
    <row r="97" spans="6:6" x14ac:dyDescent="0.4">
      <c r="F97" s="1"/>
    </row>
    <row r="98" spans="6:6" x14ac:dyDescent="0.4">
      <c r="F98" s="1"/>
    </row>
    <row r="99" spans="6:6" x14ac:dyDescent="0.4">
      <c r="F99" s="1"/>
    </row>
    <row r="100" spans="6:6" x14ac:dyDescent="0.4">
      <c r="F100" s="1"/>
    </row>
    <row r="101" spans="6:6" x14ac:dyDescent="0.4">
      <c r="F101" s="1"/>
    </row>
    <row r="102" spans="6:6" x14ac:dyDescent="0.4">
      <c r="F102" s="1"/>
    </row>
    <row r="103" spans="6:6" x14ac:dyDescent="0.4">
      <c r="F103" s="1"/>
    </row>
    <row r="104" spans="6:6" x14ac:dyDescent="0.4">
      <c r="F104" s="1"/>
    </row>
    <row r="105" spans="6:6" x14ac:dyDescent="0.4">
      <c r="F105" s="1"/>
    </row>
    <row r="106" spans="6:6" x14ac:dyDescent="0.4">
      <c r="F106" s="1"/>
    </row>
    <row r="107" spans="6:6" x14ac:dyDescent="0.4">
      <c r="F107" s="1"/>
    </row>
    <row r="108" spans="6:6" x14ac:dyDescent="0.4">
      <c r="F108" s="1"/>
    </row>
    <row r="109" spans="6:6" x14ac:dyDescent="0.4">
      <c r="F109" s="1"/>
    </row>
    <row r="110" spans="6:6" x14ac:dyDescent="0.4">
      <c r="F110" s="1"/>
    </row>
    <row r="111" spans="6:6" x14ac:dyDescent="0.4">
      <c r="F111" s="1"/>
    </row>
    <row r="112" spans="6:6" x14ac:dyDescent="0.4">
      <c r="F112" s="1"/>
    </row>
    <row r="113" spans="6:6" x14ac:dyDescent="0.4">
      <c r="F113" s="1"/>
    </row>
    <row r="114" spans="6:6" x14ac:dyDescent="0.4">
      <c r="F114" s="1"/>
    </row>
    <row r="115" spans="6:6" x14ac:dyDescent="0.4">
      <c r="F115" s="1"/>
    </row>
    <row r="116" spans="6:6" x14ac:dyDescent="0.4">
      <c r="F116" s="1"/>
    </row>
    <row r="117" spans="6:6" x14ac:dyDescent="0.4">
      <c r="F117" s="1"/>
    </row>
    <row r="118" spans="6:6" x14ac:dyDescent="0.4">
      <c r="F118" s="1"/>
    </row>
    <row r="119" spans="6:6" x14ac:dyDescent="0.4">
      <c r="F119" s="1"/>
    </row>
    <row r="120" spans="6:6" x14ac:dyDescent="0.4">
      <c r="F120" s="1"/>
    </row>
    <row r="121" spans="6:6" x14ac:dyDescent="0.4">
      <c r="F121" s="1"/>
    </row>
    <row r="122" spans="6:6" x14ac:dyDescent="0.4">
      <c r="F122" s="1"/>
    </row>
    <row r="123" spans="6:6" x14ac:dyDescent="0.4">
      <c r="F123" s="1"/>
    </row>
    <row r="124" spans="6:6" x14ac:dyDescent="0.4">
      <c r="F124" s="1"/>
    </row>
    <row r="125" spans="6:6" x14ac:dyDescent="0.4">
      <c r="F125" s="1"/>
    </row>
    <row r="126" spans="6:6" x14ac:dyDescent="0.4">
      <c r="F126" s="1"/>
    </row>
    <row r="127" spans="6:6" x14ac:dyDescent="0.4">
      <c r="F127" s="1"/>
    </row>
    <row r="128" spans="6:6" x14ac:dyDescent="0.4">
      <c r="F128" s="1"/>
    </row>
    <row r="129" spans="6:6" x14ac:dyDescent="0.4">
      <c r="F129" s="1"/>
    </row>
    <row r="130" spans="6:6" x14ac:dyDescent="0.4">
      <c r="F130" s="1"/>
    </row>
    <row r="131" spans="6:6" x14ac:dyDescent="0.4">
      <c r="F131" s="1"/>
    </row>
    <row r="132" spans="6:6" x14ac:dyDescent="0.4">
      <c r="F132" s="1"/>
    </row>
    <row r="133" spans="6:6" x14ac:dyDescent="0.4">
      <c r="F133" s="1"/>
    </row>
    <row r="134" spans="6:6" x14ac:dyDescent="0.4">
      <c r="F134" s="1"/>
    </row>
    <row r="135" spans="6:6" x14ac:dyDescent="0.4">
      <c r="F135" s="1"/>
    </row>
    <row r="136" spans="6:6" x14ac:dyDescent="0.4">
      <c r="F136" s="1"/>
    </row>
    <row r="137" spans="6:6" x14ac:dyDescent="0.4">
      <c r="F137" s="1"/>
    </row>
    <row r="138" spans="6:6" x14ac:dyDescent="0.4">
      <c r="F138" s="1"/>
    </row>
    <row r="139" spans="6:6" x14ac:dyDescent="0.4">
      <c r="F139" s="1"/>
    </row>
    <row r="140" spans="6:6" x14ac:dyDescent="0.4">
      <c r="F140" s="1"/>
    </row>
    <row r="141" spans="6:6" x14ac:dyDescent="0.4">
      <c r="F141" s="1"/>
    </row>
    <row r="142" spans="6:6" x14ac:dyDescent="0.4">
      <c r="F142" s="1"/>
    </row>
    <row r="143" spans="6:6" x14ac:dyDescent="0.4">
      <c r="F143" s="1"/>
    </row>
    <row r="144" spans="6:6" x14ac:dyDescent="0.4">
      <c r="F144" s="1"/>
    </row>
    <row r="145" spans="6:6" x14ac:dyDescent="0.4">
      <c r="F145" s="1"/>
    </row>
    <row r="146" spans="6:6" x14ac:dyDescent="0.4">
      <c r="F146" s="1"/>
    </row>
    <row r="147" spans="6:6" x14ac:dyDescent="0.4">
      <c r="F147" s="1"/>
    </row>
    <row r="148" spans="6:6" x14ac:dyDescent="0.4">
      <c r="F148" s="1"/>
    </row>
    <row r="149" spans="6:6" x14ac:dyDescent="0.4">
      <c r="F149" s="1"/>
    </row>
    <row r="150" spans="6:6" x14ac:dyDescent="0.4">
      <c r="F150" s="1"/>
    </row>
    <row r="151" spans="6:6" x14ac:dyDescent="0.4">
      <c r="F151" s="1"/>
    </row>
    <row r="152" spans="6:6" x14ac:dyDescent="0.4">
      <c r="F152" s="1"/>
    </row>
    <row r="153" spans="6:6" x14ac:dyDescent="0.4">
      <c r="F153" s="1"/>
    </row>
    <row r="154" spans="6:6" x14ac:dyDescent="0.4">
      <c r="F154" s="1"/>
    </row>
    <row r="155" spans="6:6" x14ac:dyDescent="0.4">
      <c r="F155" s="1"/>
    </row>
    <row r="156" spans="6:6" x14ac:dyDescent="0.4">
      <c r="F156" s="1"/>
    </row>
    <row r="157" spans="6:6" x14ac:dyDescent="0.4">
      <c r="F157" s="1"/>
    </row>
    <row r="158" spans="6:6" x14ac:dyDescent="0.4">
      <c r="F158" s="1"/>
    </row>
    <row r="159" spans="6:6" x14ac:dyDescent="0.4">
      <c r="F159" s="1"/>
    </row>
    <row r="160" spans="6:6" x14ac:dyDescent="0.4">
      <c r="F160" s="1"/>
    </row>
    <row r="161" spans="6:6" x14ac:dyDescent="0.4">
      <c r="F161" s="1"/>
    </row>
    <row r="162" spans="6:6" x14ac:dyDescent="0.4">
      <c r="F162" s="1"/>
    </row>
    <row r="163" spans="6:6" x14ac:dyDescent="0.4">
      <c r="F163" s="1"/>
    </row>
    <row r="164" spans="6:6" x14ac:dyDescent="0.4">
      <c r="F164" s="1"/>
    </row>
    <row r="165" spans="6:6" x14ac:dyDescent="0.4">
      <c r="F165" s="1"/>
    </row>
    <row r="166" spans="6:6" x14ac:dyDescent="0.4">
      <c r="F166" s="1"/>
    </row>
    <row r="167" spans="6:6" x14ac:dyDescent="0.4">
      <c r="F167" s="1"/>
    </row>
    <row r="168" spans="6:6" x14ac:dyDescent="0.4">
      <c r="F168" s="1"/>
    </row>
    <row r="169" spans="6:6" x14ac:dyDescent="0.4">
      <c r="F169" s="1"/>
    </row>
    <row r="170" spans="6:6" x14ac:dyDescent="0.4">
      <c r="F170" s="1"/>
    </row>
    <row r="171" spans="6:6" x14ac:dyDescent="0.4">
      <c r="F171" s="1"/>
    </row>
    <row r="172" spans="6:6" x14ac:dyDescent="0.4">
      <c r="F172" s="1"/>
    </row>
    <row r="173" spans="6:6" x14ac:dyDescent="0.4">
      <c r="F173" s="1"/>
    </row>
    <row r="174" spans="6:6" x14ac:dyDescent="0.4">
      <c r="F174" s="1"/>
    </row>
    <row r="175" spans="6:6" x14ac:dyDescent="0.4">
      <c r="F175" s="1"/>
    </row>
    <row r="176" spans="6:6" x14ac:dyDescent="0.4">
      <c r="F176" s="1"/>
    </row>
    <row r="177" spans="6:6" x14ac:dyDescent="0.4">
      <c r="F177" s="1"/>
    </row>
    <row r="178" spans="6:6" x14ac:dyDescent="0.4">
      <c r="F178" s="1"/>
    </row>
    <row r="179" spans="6:6" x14ac:dyDescent="0.4">
      <c r="F179" s="1"/>
    </row>
    <row r="180" spans="6:6" x14ac:dyDescent="0.4">
      <c r="F180" s="1"/>
    </row>
    <row r="181" spans="6:6" x14ac:dyDescent="0.4">
      <c r="F181" s="1"/>
    </row>
    <row r="182" spans="6:6" x14ac:dyDescent="0.4">
      <c r="F182" s="1"/>
    </row>
    <row r="183" spans="6:6" x14ac:dyDescent="0.4">
      <c r="F183" s="1"/>
    </row>
    <row r="184" spans="6:6" x14ac:dyDescent="0.4">
      <c r="F184" s="1"/>
    </row>
    <row r="185" spans="6:6" x14ac:dyDescent="0.4">
      <c r="F185" s="1"/>
    </row>
    <row r="186" spans="6:6" x14ac:dyDescent="0.4">
      <c r="F186" s="1"/>
    </row>
    <row r="187" spans="6:6" x14ac:dyDescent="0.4">
      <c r="F187" s="1"/>
    </row>
    <row r="188" spans="6:6" x14ac:dyDescent="0.4">
      <c r="F188" s="1"/>
    </row>
    <row r="189" spans="6:6" x14ac:dyDescent="0.4">
      <c r="F189" s="1"/>
    </row>
    <row r="190" spans="6:6" x14ac:dyDescent="0.4">
      <c r="F190" s="1"/>
    </row>
    <row r="191" spans="6:6" x14ac:dyDescent="0.4">
      <c r="F191" s="1"/>
    </row>
    <row r="192" spans="6:6" x14ac:dyDescent="0.4">
      <c r="F192" s="1"/>
    </row>
    <row r="193" spans="6:6" x14ac:dyDescent="0.4">
      <c r="F193" s="1"/>
    </row>
    <row r="194" spans="6:6" x14ac:dyDescent="0.4">
      <c r="F194" s="1"/>
    </row>
    <row r="195" spans="6:6" x14ac:dyDescent="0.4">
      <c r="F195" s="1"/>
    </row>
    <row r="196" spans="6:6" x14ac:dyDescent="0.4">
      <c r="F196" s="1"/>
    </row>
    <row r="197" spans="6:6" x14ac:dyDescent="0.4">
      <c r="F197" s="1"/>
    </row>
    <row r="198" spans="6:6" x14ac:dyDescent="0.4">
      <c r="F198" s="1"/>
    </row>
    <row r="199" spans="6:6" x14ac:dyDescent="0.4">
      <c r="F199" s="1"/>
    </row>
    <row r="200" spans="6:6" x14ac:dyDescent="0.4">
      <c r="F200" s="1"/>
    </row>
    <row r="201" spans="6:6" x14ac:dyDescent="0.4">
      <c r="F201" s="1"/>
    </row>
    <row r="202" spans="6:6" x14ac:dyDescent="0.4">
      <c r="F202" s="1"/>
    </row>
    <row r="203" spans="6:6" x14ac:dyDescent="0.4">
      <c r="F203" s="1"/>
    </row>
    <row r="204" spans="6:6" x14ac:dyDescent="0.4">
      <c r="F204" s="1"/>
    </row>
    <row r="205" spans="6:6" x14ac:dyDescent="0.4">
      <c r="F205" s="1"/>
    </row>
    <row r="206" spans="6:6" x14ac:dyDescent="0.4">
      <c r="F206" s="1"/>
    </row>
    <row r="207" spans="6:6" x14ac:dyDescent="0.4">
      <c r="F207" s="1"/>
    </row>
    <row r="208" spans="6:6" x14ac:dyDescent="0.4">
      <c r="F208" s="1"/>
    </row>
    <row r="209" spans="6:6" x14ac:dyDescent="0.4">
      <c r="F209" s="1"/>
    </row>
    <row r="210" spans="6:6" x14ac:dyDescent="0.4">
      <c r="F210" s="1"/>
    </row>
    <row r="211" spans="6:6" x14ac:dyDescent="0.4">
      <c r="F211" s="1"/>
    </row>
    <row r="212" spans="6:6" x14ac:dyDescent="0.4">
      <c r="F212" s="1"/>
    </row>
    <row r="213" spans="6:6" x14ac:dyDescent="0.4">
      <c r="F213" s="1"/>
    </row>
    <row r="214" spans="6:6" x14ac:dyDescent="0.4">
      <c r="F214" s="1"/>
    </row>
    <row r="215" spans="6:6" x14ac:dyDescent="0.4">
      <c r="F215" s="1"/>
    </row>
    <row r="216" spans="6:6" x14ac:dyDescent="0.4">
      <c r="F216" s="1"/>
    </row>
    <row r="217" spans="6:6" x14ac:dyDescent="0.4">
      <c r="F217" s="1"/>
    </row>
    <row r="218" spans="6:6" x14ac:dyDescent="0.4">
      <c r="F218" s="1"/>
    </row>
    <row r="219" spans="6:6" x14ac:dyDescent="0.4">
      <c r="F219" s="1"/>
    </row>
    <row r="220" spans="6:6" x14ac:dyDescent="0.4">
      <c r="F220" s="1"/>
    </row>
    <row r="221" spans="6:6" x14ac:dyDescent="0.4">
      <c r="F221" s="1"/>
    </row>
    <row r="222" spans="6:6" x14ac:dyDescent="0.4">
      <c r="F222" s="1"/>
    </row>
    <row r="223" spans="6:6" x14ac:dyDescent="0.4">
      <c r="F223" s="1"/>
    </row>
    <row r="224" spans="6:6" x14ac:dyDescent="0.4">
      <c r="F224" s="1"/>
    </row>
    <row r="225" spans="6:6" x14ac:dyDescent="0.4">
      <c r="F225" s="1"/>
    </row>
    <row r="226" spans="6:6" x14ac:dyDescent="0.4">
      <c r="F226" s="1"/>
    </row>
    <row r="227" spans="6:6" x14ac:dyDescent="0.4">
      <c r="F227" s="1"/>
    </row>
    <row r="228" spans="6:6" x14ac:dyDescent="0.4">
      <c r="F228" s="1"/>
    </row>
    <row r="229" spans="6:6" x14ac:dyDescent="0.4">
      <c r="F229" s="1"/>
    </row>
    <row r="230" spans="6:6" x14ac:dyDescent="0.4">
      <c r="F230" s="1"/>
    </row>
    <row r="231" spans="6:6" x14ac:dyDescent="0.4">
      <c r="F231" s="1"/>
    </row>
    <row r="232" spans="6:6" x14ac:dyDescent="0.4">
      <c r="F232" s="1"/>
    </row>
    <row r="233" spans="6:6" x14ac:dyDescent="0.4">
      <c r="F233" s="1"/>
    </row>
    <row r="234" spans="6:6" x14ac:dyDescent="0.4">
      <c r="F234" s="1"/>
    </row>
    <row r="235" spans="6:6" x14ac:dyDescent="0.4">
      <c r="F235" s="1"/>
    </row>
    <row r="236" spans="6:6" x14ac:dyDescent="0.4">
      <c r="F236" s="1"/>
    </row>
    <row r="237" spans="6:6" x14ac:dyDescent="0.4">
      <c r="F237" s="1"/>
    </row>
    <row r="238" spans="6:6" x14ac:dyDescent="0.4">
      <c r="F238" s="1"/>
    </row>
    <row r="239" spans="6:6" x14ac:dyDescent="0.4">
      <c r="F239" s="1"/>
    </row>
    <row r="240" spans="6:6" x14ac:dyDescent="0.4">
      <c r="F240" s="1"/>
    </row>
    <row r="241" spans="6:6" x14ac:dyDescent="0.4">
      <c r="F241" s="1"/>
    </row>
    <row r="242" spans="6:6" x14ac:dyDescent="0.4">
      <c r="F242" s="1"/>
    </row>
    <row r="243" spans="6:6" x14ac:dyDescent="0.4">
      <c r="F243" s="1"/>
    </row>
    <row r="244" spans="6:6" x14ac:dyDescent="0.4">
      <c r="F244" s="1"/>
    </row>
    <row r="245" spans="6:6" x14ac:dyDescent="0.4">
      <c r="F245" s="1"/>
    </row>
    <row r="246" spans="6:6" x14ac:dyDescent="0.4">
      <c r="F246" s="1"/>
    </row>
    <row r="247" spans="6:6" x14ac:dyDescent="0.4">
      <c r="F247" s="1"/>
    </row>
    <row r="248" spans="6:6" x14ac:dyDescent="0.4">
      <c r="F248" s="1"/>
    </row>
    <row r="249" spans="6:6" x14ac:dyDescent="0.4">
      <c r="F249" s="1"/>
    </row>
    <row r="250" spans="6:6" x14ac:dyDescent="0.4">
      <c r="F250" s="1"/>
    </row>
    <row r="251" spans="6:6" x14ac:dyDescent="0.4">
      <c r="F251" s="1"/>
    </row>
    <row r="252" spans="6:6" x14ac:dyDescent="0.4">
      <c r="F252" s="1"/>
    </row>
    <row r="253" spans="6:6" x14ac:dyDescent="0.4">
      <c r="F253" s="1"/>
    </row>
    <row r="254" spans="6:6" x14ac:dyDescent="0.4">
      <c r="F254" s="1"/>
    </row>
    <row r="255" spans="6:6" x14ac:dyDescent="0.4">
      <c r="F255" s="1"/>
    </row>
    <row r="256" spans="6:6" x14ac:dyDescent="0.4">
      <c r="F256" s="1"/>
    </row>
    <row r="257" spans="6:6" x14ac:dyDescent="0.4">
      <c r="F257" s="1"/>
    </row>
    <row r="258" spans="6:6" x14ac:dyDescent="0.4">
      <c r="F258" s="1"/>
    </row>
    <row r="259" spans="6:6" x14ac:dyDescent="0.4">
      <c r="F259" s="1"/>
    </row>
    <row r="260" spans="6:6" x14ac:dyDescent="0.4">
      <c r="F260" s="1"/>
    </row>
    <row r="261" spans="6:6" x14ac:dyDescent="0.4">
      <c r="F261" s="1"/>
    </row>
    <row r="262" spans="6:6" x14ac:dyDescent="0.4">
      <c r="F262" s="1"/>
    </row>
    <row r="263" spans="6:6" x14ac:dyDescent="0.4">
      <c r="F263" s="1"/>
    </row>
    <row r="264" spans="6:6" x14ac:dyDescent="0.4">
      <c r="F264" s="1"/>
    </row>
    <row r="265" spans="6:6" x14ac:dyDescent="0.4">
      <c r="F265" s="1"/>
    </row>
    <row r="266" spans="6:6" x14ac:dyDescent="0.4">
      <c r="F266" s="1"/>
    </row>
    <row r="267" spans="6:6" x14ac:dyDescent="0.4">
      <c r="F267" s="1"/>
    </row>
    <row r="268" spans="6:6" x14ac:dyDescent="0.4">
      <c r="F268" s="1"/>
    </row>
    <row r="269" spans="6:6" x14ac:dyDescent="0.4">
      <c r="F269" s="1"/>
    </row>
    <row r="270" spans="6:6" x14ac:dyDescent="0.4">
      <c r="F270" s="1"/>
    </row>
    <row r="271" spans="6:6" x14ac:dyDescent="0.4">
      <c r="F271" s="1"/>
    </row>
    <row r="272" spans="6:6" x14ac:dyDescent="0.4">
      <c r="F272" s="1"/>
    </row>
    <row r="273" spans="6:6" x14ac:dyDescent="0.4">
      <c r="F273" s="1"/>
    </row>
    <row r="274" spans="6:6" x14ac:dyDescent="0.4">
      <c r="F274" s="1"/>
    </row>
    <row r="275" spans="6:6" x14ac:dyDescent="0.4">
      <c r="F275" s="1"/>
    </row>
    <row r="276" spans="6:6" x14ac:dyDescent="0.4">
      <c r="F276" s="1"/>
    </row>
    <row r="277" spans="6:6" x14ac:dyDescent="0.4">
      <c r="F277" s="1"/>
    </row>
    <row r="278" spans="6:6" x14ac:dyDescent="0.4">
      <c r="F278" s="1"/>
    </row>
    <row r="279" spans="6:6" x14ac:dyDescent="0.4">
      <c r="F279" s="1"/>
    </row>
    <row r="280" spans="6:6" x14ac:dyDescent="0.4">
      <c r="F280" s="1"/>
    </row>
    <row r="281" spans="6:6" x14ac:dyDescent="0.4">
      <c r="F281" s="1"/>
    </row>
    <row r="282" spans="6:6" x14ac:dyDescent="0.4">
      <c r="F282" s="1"/>
    </row>
    <row r="283" spans="6:6" x14ac:dyDescent="0.4">
      <c r="F283" s="1"/>
    </row>
    <row r="284" spans="6:6" x14ac:dyDescent="0.4">
      <c r="F284" s="1"/>
    </row>
    <row r="285" spans="6:6" x14ac:dyDescent="0.4">
      <c r="F285" s="1"/>
    </row>
    <row r="286" spans="6:6" x14ac:dyDescent="0.4">
      <c r="F286" s="1"/>
    </row>
    <row r="287" spans="6:6" x14ac:dyDescent="0.4">
      <c r="F287" s="1"/>
    </row>
    <row r="288" spans="6:6" x14ac:dyDescent="0.4">
      <c r="F288" s="1"/>
    </row>
    <row r="289" spans="6:6" x14ac:dyDescent="0.4">
      <c r="F289" s="1"/>
    </row>
    <row r="290" spans="6:6" x14ac:dyDescent="0.4">
      <c r="F290" s="1"/>
    </row>
    <row r="291" spans="6:6" x14ac:dyDescent="0.4">
      <c r="F291" s="1"/>
    </row>
    <row r="292" spans="6:6" x14ac:dyDescent="0.4">
      <c r="F292" s="1"/>
    </row>
    <row r="293" spans="6:6" x14ac:dyDescent="0.4">
      <c r="F293" s="1"/>
    </row>
    <row r="294" spans="6:6" x14ac:dyDescent="0.4">
      <c r="F294" s="1"/>
    </row>
    <row r="295" spans="6:6" x14ac:dyDescent="0.4">
      <c r="F295" s="1"/>
    </row>
    <row r="296" spans="6:6" x14ac:dyDescent="0.4">
      <c r="F296" s="1"/>
    </row>
    <row r="297" spans="6:6" x14ac:dyDescent="0.4">
      <c r="F297" s="1"/>
    </row>
    <row r="298" spans="6:6" x14ac:dyDescent="0.4">
      <c r="F298" s="1"/>
    </row>
    <row r="299" spans="6:6" x14ac:dyDescent="0.4">
      <c r="F299" s="1"/>
    </row>
    <row r="300" spans="6:6" x14ac:dyDescent="0.4">
      <c r="F300" s="1"/>
    </row>
    <row r="301" spans="6:6" x14ac:dyDescent="0.4">
      <c r="F301" s="1"/>
    </row>
    <row r="302" spans="6:6" x14ac:dyDescent="0.4">
      <c r="F302" s="1"/>
    </row>
    <row r="303" spans="6:6" x14ac:dyDescent="0.4">
      <c r="F303" s="1"/>
    </row>
    <row r="304" spans="6:6" x14ac:dyDescent="0.4">
      <c r="F304" s="1"/>
    </row>
    <row r="305" spans="6:6" x14ac:dyDescent="0.4">
      <c r="F305" s="1"/>
    </row>
    <row r="306" spans="6:6" x14ac:dyDescent="0.4">
      <c r="F306" s="1"/>
    </row>
    <row r="307" spans="6:6" x14ac:dyDescent="0.4">
      <c r="F307" s="1"/>
    </row>
    <row r="308" spans="6:6" x14ac:dyDescent="0.4">
      <c r="F308" s="1"/>
    </row>
    <row r="309" spans="6:6" x14ac:dyDescent="0.4">
      <c r="F309" s="1"/>
    </row>
    <row r="310" spans="6:6" x14ac:dyDescent="0.4">
      <c r="F310" s="1"/>
    </row>
    <row r="311" spans="6:6" x14ac:dyDescent="0.4">
      <c r="F311" s="1"/>
    </row>
    <row r="312" spans="6:6" x14ac:dyDescent="0.4">
      <c r="F312" s="1"/>
    </row>
    <row r="313" spans="6:6" x14ac:dyDescent="0.4">
      <c r="F313" s="1"/>
    </row>
    <row r="314" spans="6:6" x14ac:dyDescent="0.4">
      <c r="F314" s="1"/>
    </row>
    <row r="315" spans="6:6" x14ac:dyDescent="0.4">
      <c r="F315" s="1"/>
    </row>
    <row r="316" spans="6:6" x14ac:dyDescent="0.4">
      <c r="F316" s="1"/>
    </row>
    <row r="317" spans="6:6" x14ac:dyDescent="0.4">
      <c r="F317" s="1"/>
    </row>
    <row r="318" spans="6:6" x14ac:dyDescent="0.4">
      <c r="F318" s="1"/>
    </row>
    <row r="319" spans="6:6" x14ac:dyDescent="0.4">
      <c r="F319" s="1"/>
    </row>
    <row r="320" spans="6:6" x14ac:dyDescent="0.4">
      <c r="F320" s="1"/>
    </row>
    <row r="321" spans="6:6" x14ac:dyDescent="0.4">
      <c r="F321" s="1"/>
    </row>
    <row r="322" spans="6:6" x14ac:dyDescent="0.4">
      <c r="F322" s="1"/>
    </row>
    <row r="323" spans="6:6" x14ac:dyDescent="0.4">
      <c r="F323" s="1"/>
    </row>
    <row r="324" spans="6:6" x14ac:dyDescent="0.4">
      <c r="F324" s="1"/>
    </row>
    <row r="325" spans="6:6" x14ac:dyDescent="0.4">
      <c r="F325" s="1"/>
    </row>
    <row r="326" spans="6:6" x14ac:dyDescent="0.4">
      <c r="F326" s="1"/>
    </row>
    <row r="327" spans="6:6" x14ac:dyDescent="0.4">
      <c r="F327" s="1"/>
    </row>
    <row r="328" spans="6:6" x14ac:dyDescent="0.4">
      <c r="F328" s="1"/>
    </row>
    <row r="329" spans="6:6" x14ac:dyDescent="0.4">
      <c r="F329" s="1"/>
    </row>
    <row r="330" spans="6:6" x14ac:dyDescent="0.4">
      <c r="F330" s="1"/>
    </row>
    <row r="331" spans="6:6" x14ac:dyDescent="0.4">
      <c r="F331" s="1"/>
    </row>
    <row r="332" spans="6:6" x14ac:dyDescent="0.4">
      <c r="F332" s="1"/>
    </row>
    <row r="333" spans="6:6" x14ac:dyDescent="0.4">
      <c r="F333" s="1"/>
    </row>
    <row r="334" spans="6:6" x14ac:dyDescent="0.4">
      <c r="F334" s="1"/>
    </row>
    <row r="335" spans="6:6" x14ac:dyDescent="0.4">
      <c r="F335" s="1"/>
    </row>
    <row r="336" spans="6:6" x14ac:dyDescent="0.4">
      <c r="F336" s="1"/>
    </row>
    <row r="337" spans="6:6" x14ac:dyDescent="0.4">
      <c r="F337" s="1"/>
    </row>
    <row r="338" spans="6:6" x14ac:dyDescent="0.4">
      <c r="F338" s="1"/>
    </row>
    <row r="339" spans="6:6" x14ac:dyDescent="0.4">
      <c r="F339" s="1"/>
    </row>
    <row r="340" spans="6:6" x14ac:dyDescent="0.4">
      <c r="F340" s="1"/>
    </row>
    <row r="341" spans="6:6" x14ac:dyDescent="0.4">
      <c r="F341" s="1"/>
    </row>
    <row r="342" spans="6:6" x14ac:dyDescent="0.4">
      <c r="F342" s="1"/>
    </row>
    <row r="343" spans="6:6" x14ac:dyDescent="0.4">
      <c r="F343" s="1"/>
    </row>
    <row r="344" spans="6:6" x14ac:dyDescent="0.4">
      <c r="F344" s="1"/>
    </row>
    <row r="345" spans="6:6" x14ac:dyDescent="0.4">
      <c r="F345" s="1"/>
    </row>
    <row r="346" spans="6:6" x14ac:dyDescent="0.4">
      <c r="F346" s="1"/>
    </row>
    <row r="347" spans="6:6" x14ac:dyDescent="0.4">
      <c r="F347" s="1"/>
    </row>
    <row r="348" spans="6:6" x14ac:dyDescent="0.4">
      <c r="F348" s="1"/>
    </row>
    <row r="349" spans="6:6" x14ac:dyDescent="0.4">
      <c r="F349" s="1"/>
    </row>
    <row r="350" spans="6:6" x14ac:dyDescent="0.4">
      <c r="F350" s="1"/>
    </row>
    <row r="351" spans="6:6" x14ac:dyDescent="0.4">
      <c r="F351" s="1"/>
    </row>
    <row r="352" spans="6:6" x14ac:dyDescent="0.4">
      <c r="F352" s="1"/>
    </row>
    <row r="353" spans="6:6" x14ac:dyDescent="0.4">
      <c r="F353" s="1"/>
    </row>
    <row r="354" spans="6:6" x14ac:dyDescent="0.4">
      <c r="F354" s="1"/>
    </row>
    <row r="355" spans="6:6" x14ac:dyDescent="0.4">
      <c r="F355" s="1"/>
    </row>
    <row r="356" spans="6:6" x14ac:dyDescent="0.4">
      <c r="F356" s="1"/>
    </row>
    <row r="357" spans="6:6" x14ac:dyDescent="0.4">
      <c r="F357" s="1"/>
    </row>
    <row r="358" spans="6:6" x14ac:dyDescent="0.4">
      <c r="F358" s="1"/>
    </row>
    <row r="359" spans="6:6" x14ac:dyDescent="0.4">
      <c r="F359" s="1"/>
    </row>
    <row r="360" spans="6:6" x14ac:dyDescent="0.4">
      <c r="F360" s="1"/>
    </row>
    <row r="361" spans="6:6" x14ac:dyDescent="0.4">
      <c r="F361" s="1"/>
    </row>
    <row r="362" spans="6:6" x14ac:dyDescent="0.4">
      <c r="F362" s="1"/>
    </row>
    <row r="363" spans="6:6" x14ac:dyDescent="0.4">
      <c r="F363" s="1"/>
    </row>
    <row r="364" spans="6:6" x14ac:dyDescent="0.4">
      <c r="F364" s="1"/>
    </row>
    <row r="365" spans="6:6" x14ac:dyDescent="0.4">
      <c r="F365" s="1"/>
    </row>
    <row r="366" spans="6:6" x14ac:dyDescent="0.4">
      <c r="F366" s="1"/>
    </row>
    <row r="367" spans="6:6" x14ac:dyDescent="0.4">
      <c r="F367" s="1"/>
    </row>
    <row r="368" spans="6:6" x14ac:dyDescent="0.4">
      <c r="F368" s="1"/>
    </row>
    <row r="369" spans="6:6" x14ac:dyDescent="0.4">
      <c r="F369" s="1"/>
    </row>
    <row r="370" spans="6:6" x14ac:dyDescent="0.4">
      <c r="F370" s="1"/>
    </row>
    <row r="371" spans="6:6" x14ac:dyDescent="0.4">
      <c r="F371" s="1"/>
    </row>
    <row r="372" spans="6:6" x14ac:dyDescent="0.4">
      <c r="F372" s="1"/>
    </row>
    <row r="373" spans="6:6" x14ac:dyDescent="0.4">
      <c r="F373" s="1"/>
    </row>
    <row r="374" spans="6:6" x14ac:dyDescent="0.4">
      <c r="F374" s="1"/>
    </row>
    <row r="375" spans="6:6" x14ac:dyDescent="0.4">
      <c r="F375" s="1"/>
    </row>
    <row r="376" spans="6:6" x14ac:dyDescent="0.4">
      <c r="F376" s="1"/>
    </row>
    <row r="377" spans="6:6" x14ac:dyDescent="0.4">
      <c r="F377" s="1"/>
    </row>
    <row r="378" spans="6:6" x14ac:dyDescent="0.4">
      <c r="F378" s="1"/>
    </row>
    <row r="379" spans="6:6" x14ac:dyDescent="0.4">
      <c r="F379" s="1"/>
    </row>
    <row r="380" spans="6:6" x14ac:dyDescent="0.4">
      <c r="F380" s="1"/>
    </row>
    <row r="381" spans="6:6" x14ac:dyDescent="0.4">
      <c r="F381" s="1"/>
    </row>
    <row r="382" spans="6:6" x14ac:dyDescent="0.4">
      <c r="F382" s="1"/>
    </row>
    <row r="383" spans="6:6" x14ac:dyDescent="0.4">
      <c r="F383" s="1"/>
    </row>
    <row r="384" spans="6:6" x14ac:dyDescent="0.4">
      <c r="F384" s="1"/>
    </row>
    <row r="385" spans="6:6" x14ac:dyDescent="0.4">
      <c r="F385" s="1"/>
    </row>
    <row r="386" spans="6:6" x14ac:dyDescent="0.4">
      <c r="F386" s="1"/>
    </row>
    <row r="387" spans="6:6" x14ac:dyDescent="0.4">
      <c r="F387" s="1"/>
    </row>
    <row r="388" spans="6:6" x14ac:dyDescent="0.4">
      <c r="F388" s="1"/>
    </row>
    <row r="389" spans="6:6" x14ac:dyDescent="0.4">
      <c r="F389" s="1"/>
    </row>
    <row r="390" spans="6:6" x14ac:dyDescent="0.4">
      <c r="F390" s="1"/>
    </row>
    <row r="391" spans="6:6" x14ac:dyDescent="0.4">
      <c r="F391" s="1"/>
    </row>
    <row r="392" spans="6:6" x14ac:dyDescent="0.4">
      <c r="F392" s="1"/>
    </row>
    <row r="393" spans="6:6" x14ac:dyDescent="0.4">
      <c r="F393" s="1"/>
    </row>
    <row r="394" spans="6:6" x14ac:dyDescent="0.4">
      <c r="F394" s="1"/>
    </row>
    <row r="395" spans="6:6" x14ac:dyDescent="0.4">
      <c r="F395" s="1"/>
    </row>
    <row r="396" spans="6:6" x14ac:dyDescent="0.4">
      <c r="F396" s="1"/>
    </row>
    <row r="397" spans="6:6" x14ac:dyDescent="0.4">
      <c r="F397" s="1"/>
    </row>
    <row r="398" spans="6:6" x14ac:dyDescent="0.4">
      <c r="F398" s="1"/>
    </row>
    <row r="399" spans="6:6" x14ac:dyDescent="0.4">
      <c r="F399" s="1"/>
    </row>
    <row r="400" spans="6:6" x14ac:dyDescent="0.4">
      <c r="F400" s="1"/>
    </row>
    <row r="401" spans="6:6" x14ac:dyDescent="0.4">
      <c r="F401" s="1"/>
    </row>
    <row r="402" spans="6:6" x14ac:dyDescent="0.4">
      <c r="F402" s="1"/>
    </row>
    <row r="403" spans="6:6" x14ac:dyDescent="0.4">
      <c r="F403" s="1"/>
    </row>
    <row r="404" spans="6:6" x14ac:dyDescent="0.4">
      <c r="F404" s="1"/>
    </row>
    <row r="405" spans="6:6" x14ac:dyDescent="0.4">
      <c r="F405" s="1"/>
    </row>
    <row r="406" spans="6:6" x14ac:dyDescent="0.4">
      <c r="F406" s="1"/>
    </row>
    <row r="407" spans="6:6" x14ac:dyDescent="0.4">
      <c r="F407" s="1"/>
    </row>
    <row r="408" spans="6:6" x14ac:dyDescent="0.4">
      <c r="F408" s="1"/>
    </row>
    <row r="409" spans="6:6" x14ac:dyDescent="0.4">
      <c r="F409" s="1"/>
    </row>
    <row r="410" spans="6:6" x14ac:dyDescent="0.4">
      <c r="F410" s="1"/>
    </row>
    <row r="411" spans="6:6" x14ac:dyDescent="0.4">
      <c r="F411" s="1"/>
    </row>
    <row r="412" spans="6:6" x14ac:dyDescent="0.4">
      <c r="F412" s="1"/>
    </row>
    <row r="413" spans="6:6" x14ac:dyDescent="0.4">
      <c r="F413" s="1"/>
    </row>
    <row r="414" spans="6:6" x14ac:dyDescent="0.4">
      <c r="F414" s="1"/>
    </row>
    <row r="415" spans="6:6" x14ac:dyDescent="0.4">
      <c r="F415" s="1"/>
    </row>
    <row r="416" spans="6:6" x14ac:dyDescent="0.4">
      <c r="F416" s="1"/>
    </row>
    <row r="417" spans="6:6" x14ac:dyDescent="0.4">
      <c r="F417" s="1"/>
    </row>
    <row r="418" spans="6:6" x14ac:dyDescent="0.4">
      <c r="F418" s="1"/>
    </row>
    <row r="419" spans="6:6" x14ac:dyDescent="0.4">
      <c r="F419" s="1"/>
    </row>
    <row r="420" spans="6:6" x14ac:dyDescent="0.4">
      <c r="F420" s="1"/>
    </row>
    <row r="421" spans="6:6" x14ac:dyDescent="0.4">
      <c r="F421" s="1"/>
    </row>
    <row r="422" spans="6:6" x14ac:dyDescent="0.4">
      <c r="F422" s="1"/>
    </row>
    <row r="423" spans="6:6" x14ac:dyDescent="0.4">
      <c r="F423" s="1"/>
    </row>
    <row r="424" spans="6:6" x14ac:dyDescent="0.4">
      <c r="F424" s="1"/>
    </row>
    <row r="425" spans="6:6" x14ac:dyDescent="0.4">
      <c r="F425" s="1"/>
    </row>
    <row r="426" spans="6:6" x14ac:dyDescent="0.4">
      <c r="F426" s="1"/>
    </row>
    <row r="427" spans="6:6" x14ac:dyDescent="0.4">
      <c r="F427" s="1"/>
    </row>
    <row r="428" spans="6:6" x14ac:dyDescent="0.4">
      <c r="F428" s="1"/>
    </row>
    <row r="429" spans="6:6" x14ac:dyDescent="0.4">
      <c r="F429" s="1"/>
    </row>
    <row r="430" spans="6:6" x14ac:dyDescent="0.4">
      <c r="F430" s="1"/>
    </row>
    <row r="431" spans="6:6" x14ac:dyDescent="0.4">
      <c r="F431" s="1"/>
    </row>
    <row r="432" spans="6:6" x14ac:dyDescent="0.4">
      <c r="F432" s="1"/>
    </row>
    <row r="433" spans="6:6" x14ac:dyDescent="0.4">
      <c r="F433" s="1"/>
    </row>
    <row r="434" spans="6:6" x14ac:dyDescent="0.4">
      <c r="F434" s="1"/>
    </row>
    <row r="435" spans="6:6" x14ac:dyDescent="0.4">
      <c r="F435" s="1"/>
    </row>
    <row r="436" spans="6:6" x14ac:dyDescent="0.4">
      <c r="F436" s="1"/>
    </row>
    <row r="437" spans="6:6" x14ac:dyDescent="0.4">
      <c r="F437" s="1"/>
    </row>
    <row r="438" spans="6:6" x14ac:dyDescent="0.4">
      <c r="F438" s="1"/>
    </row>
    <row r="439" spans="6:6" x14ac:dyDescent="0.4">
      <c r="F439" s="1"/>
    </row>
    <row r="440" spans="6:6" x14ac:dyDescent="0.4">
      <c r="F440" s="1"/>
    </row>
    <row r="441" spans="6:6" x14ac:dyDescent="0.4">
      <c r="F441" s="1"/>
    </row>
    <row r="442" spans="6:6" x14ac:dyDescent="0.4">
      <c r="F442" s="1"/>
    </row>
    <row r="443" spans="6:6" x14ac:dyDescent="0.4">
      <c r="F443" s="1"/>
    </row>
    <row r="444" spans="6:6" x14ac:dyDescent="0.4">
      <c r="F444" s="1"/>
    </row>
    <row r="445" spans="6:6" x14ac:dyDescent="0.4">
      <c r="F445" s="1"/>
    </row>
    <row r="446" spans="6:6" x14ac:dyDescent="0.4">
      <c r="F446" s="1"/>
    </row>
    <row r="447" spans="6:6" x14ac:dyDescent="0.4">
      <c r="F447" s="1"/>
    </row>
    <row r="448" spans="6:6" x14ac:dyDescent="0.4">
      <c r="F448" s="1"/>
    </row>
    <row r="449" spans="6:6" x14ac:dyDescent="0.4">
      <c r="F449" s="1"/>
    </row>
    <row r="450" spans="6:6" x14ac:dyDescent="0.4">
      <c r="F450" s="1"/>
    </row>
    <row r="451" spans="6:6" x14ac:dyDescent="0.4">
      <c r="F451" s="1"/>
    </row>
    <row r="452" spans="6:6" x14ac:dyDescent="0.4">
      <c r="F452" s="1"/>
    </row>
    <row r="453" spans="6:6" x14ac:dyDescent="0.4">
      <c r="F453" s="1"/>
    </row>
    <row r="454" spans="6:6" x14ac:dyDescent="0.4">
      <c r="F454" s="1"/>
    </row>
    <row r="455" spans="6:6" x14ac:dyDescent="0.4">
      <c r="F455" s="1"/>
    </row>
    <row r="456" spans="6:6" x14ac:dyDescent="0.4">
      <c r="F456" s="1"/>
    </row>
    <row r="457" spans="6:6" x14ac:dyDescent="0.4">
      <c r="F457" s="1"/>
    </row>
    <row r="458" spans="6:6" x14ac:dyDescent="0.4">
      <c r="F458" s="1"/>
    </row>
  </sheetData>
  <mergeCells count="27">
    <mergeCell ref="A2:M2"/>
    <mergeCell ref="N2:N4"/>
    <mergeCell ref="A3:M3"/>
    <mergeCell ref="A4:M4"/>
    <mergeCell ref="A5:A6"/>
    <mergeCell ref="B5:B6"/>
    <mergeCell ref="C5:C6"/>
    <mergeCell ref="D5:D6"/>
    <mergeCell ref="E5:E6"/>
    <mergeCell ref="F5:I5"/>
    <mergeCell ref="F8:J8"/>
    <mergeCell ref="C10:J10"/>
    <mergeCell ref="F11:J11"/>
    <mergeCell ref="K11:O11"/>
    <mergeCell ref="J5:J6"/>
    <mergeCell ref="K5:M5"/>
    <mergeCell ref="N5:N6"/>
    <mergeCell ref="F7:J7"/>
    <mergeCell ref="F25:I25"/>
    <mergeCell ref="L25:M25"/>
    <mergeCell ref="B20:J20"/>
    <mergeCell ref="F24:I24"/>
    <mergeCell ref="C13:J13"/>
    <mergeCell ref="F14:J14"/>
    <mergeCell ref="C16:J16"/>
    <mergeCell ref="F17:J17"/>
    <mergeCell ref="C19:J19"/>
  </mergeCells>
  <conditionalFormatting sqref="A7 B11 A12:E12 N12 B17 A20:B20">
    <cfRule type="expression" dxfId="155" priority="127" stopIfTrue="1">
      <formula>LEN(TRIM(A7))=0</formula>
    </cfRule>
  </conditionalFormatting>
  <conditionalFormatting sqref="A14:A15">
    <cfRule type="cellIs" dxfId="154" priority="67" stopIfTrue="1" operator="equal">
      <formula>"Indicate Date"</formula>
    </cfRule>
  </conditionalFormatting>
  <conditionalFormatting sqref="A17">
    <cfRule type="cellIs" dxfId="153" priority="119" stopIfTrue="1" operator="equal">
      <formula>"Indicate Date"</formula>
    </cfRule>
  </conditionalFormatting>
  <conditionalFormatting sqref="A10:C10">
    <cfRule type="cellIs" dxfId="152" priority="32" stopIfTrue="1" operator="equal">
      <formula>"Indicate Date"</formula>
    </cfRule>
  </conditionalFormatting>
  <conditionalFormatting sqref="A13:C13">
    <cfRule type="cellIs" dxfId="151" priority="118" stopIfTrue="1" operator="equal">
      <formula>"Indicate Date"</formula>
    </cfRule>
  </conditionalFormatting>
  <conditionalFormatting sqref="A16:C16">
    <cfRule type="cellIs" dxfId="150" priority="68" stopIfTrue="1" operator="equal">
      <formula>"Indicate Date"</formula>
    </cfRule>
  </conditionalFormatting>
  <conditionalFormatting sqref="A19:C19">
    <cfRule type="cellIs" dxfId="149" priority="2" stopIfTrue="1" operator="equal">
      <formula>"Indicate Date"</formula>
    </cfRule>
  </conditionalFormatting>
  <conditionalFormatting sqref="B8 B9:E9">
    <cfRule type="expression" dxfId="148" priority="34" stopIfTrue="1">
      <formula>LEN(TRIM(B8))=0</formula>
    </cfRule>
  </conditionalFormatting>
  <conditionalFormatting sqref="B14 B15:E15">
    <cfRule type="expression" dxfId="147" priority="69" stopIfTrue="1">
      <formula>LEN(TRIM(B14))=0</formula>
    </cfRule>
  </conditionalFormatting>
  <conditionalFormatting sqref="E7:F7 A8:A9 A11 C11:F11 K11 C14:F14 K14:N14 C17:F17 K17:N17 M18">
    <cfRule type="cellIs" dxfId="146" priority="31" stopIfTrue="1" operator="equal">
      <formula>"Indicate Date"</formula>
    </cfRule>
  </conditionalFormatting>
  <conditionalFormatting sqref="G9">
    <cfRule type="cellIs" dxfId="145" priority="24" stopIfTrue="1" operator="equal">
      <formula>"Indicate Date"</formula>
    </cfRule>
  </conditionalFormatting>
  <conditionalFormatting sqref="G12">
    <cfRule type="cellIs" dxfId="144" priority="22" stopIfTrue="1" operator="equal">
      <formula>"Indicate Date"</formula>
    </cfRule>
  </conditionalFormatting>
  <conditionalFormatting sqref="G15">
    <cfRule type="cellIs" dxfId="143" priority="21" stopIfTrue="1" operator="equal">
      <formula>"Indicate Date"</formula>
    </cfRule>
  </conditionalFormatting>
  <conditionalFormatting sqref="G18">
    <cfRule type="cellIs" dxfId="142" priority="20" stopIfTrue="1" operator="equal">
      <formula>"Indicate Date"</formula>
    </cfRule>
  </conditionalFormatting>
  <conditionalFormatting sqref="K9:K10">
    <cfRule type="cellIs" dxfId="141" priority="129" stopIfTrue="1" operator="equal">
      <formula>0</formula>
    </cfRule>
  </conditionalFormatting>
  <conditionalFormatting sqref="K12:K13 K15:K16 K18:K19">
    <cfRule type="cellIs" dxfId="140" priority="70" stopIfTrue="1" operator="equal">
      <formula>0</formula>
    </cfRule>
  </conditionalFormatting>
  <conditionalFormatting sqref="K20">
    <cfRule type="cellIs" dxfId="139" priority="120" stopIfTrue="1" operator="equal">
      <formula>"Indicate Date"</formula>
    </cfRule>
  </conditionalFormatting>
  <conditionalFormatting sqref="K7:N8 C8:F8">
    <cfRule type="cellIs" dxfId="138" priority="33" stopIfTrue="1" operator="equal">
      <formula>"Indicate Date"</formula>
    </cfRule>
  </conditionalFormatting>
  <conditionalFormatting sqref="L12:L13 L15:L16 A18:E18 N18 L18:L19">
    <cfRule type="expression" dxfId="137" priority="98" stopIfTrue="1">
      <formula>LEN(TRIM(A12))=0</formula>
    </cfRule>
  </conditionalFormatting>
  <conditionalFormatting sqref="M9">
    <cfRule type="cellIs" dxfId="136" priority="29" stopIfTrue="1" operator="equal">
      <formula>"Indicate Date"</formula>
    </cfRule>
  </conditionalFormatting>
  <conditionalFormatting sqref="M12">
    <cfRule type="cellIs" dxfId="135" priority="125" stopIfTrue="1" operator="equal">
      <formula>"Indicate Date"</formula>
    </cfRule>
  </conditionalFormatting>
  <conditionalFormatting sqref="M15">
    <cfRule type="cellIs" dxfId="134" priority="65" stopIfTrue="1" operator="equal">
      <formula>"Indicate Date"</formula>
    </cfRule>
  </conditionalFormatting>
  <conditionalFormatting sqref="M10:N10">
    <cfRule type="cellIs" dxfId="133" priority="30" stopIfTrue="1" operator="equal">
      <formula>"Indicate Date"</formula>
    </cfRule>
  </conditionalFormatting>
  <conditionalFormatting sqref="M13:N13">
    <cfRule type="cellIs" dxfId="132" priority="115" stopIfTrue="1" operator="equal">
      <formula>"Indicate Date"</formula>
    </cfRule>
  </conditionalFormatting>
  <conditionalFormatting sqref="M16:N16">
    <cfRule type="cellIs" dxfId="131" priority="66" stopIfTrue="1" operator="equal">
      <formula>"Indicate Date"</formula>
    </cfRule>
  </conditionalFormatting>
  <conditionalFormatting sqref="M19:N19">
    <cfRule type="cellIs" dxfId="130" priority="1" stopIfTrue="1" operator="equal">
      <formula>"Indicate Date"</formula>
    </cfRule>
  </conditionalFormatting>
  <conditionalFormatting sqref="N9 L9:L10">
    <cfRule type="expression" dxfId="129" priority="35" stopIfTrue="1">
      <formula>LEN(TRIM(L9))=0</formula>
    </cfRule>
  </conditionalFormatting>
  <conditionalFormatting sqref="N15">
    <cfRule type="expression" dxfId="128" priority="71" stopIfTrue="1">
      <formula>LEN(TRIM(N15))=0</formula>
    </cfRule>
  </conditionalFormatting>
  <printOptions horizontalCentered="1"/>
  <pageMargins left="0.25" right="0.25" top="0.25" bottom="0.25" header="0.3" footer="0.3"/>
  <pageSetup paperSize="14" scale="3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784"/>
  <sheetViews>
    <sheetView tabSelected="1" view="pageBreakPreview" topLeftCell="A329" zoomScale="32" zoomScaleNormal="82" zoomScaleSheetLayoutView="32" workbookViewId="0">
      <pane xSplit="1" topLeftCell="B1" activePane="topRight" state="frozen"/>
      <selection pane="topRight" activeCell="C14" sqref="C14"/>
    </sheetView>
  </sheetViews>
  <sheetFormatPr defaultRowHeight="26.25" x14ac:dyDescent="0.4"/>
  <cols>
    <col min="1" max="1" width="54.7109375" style="31" customWidth="1"/>
    <col min="2" max="2" width="85.5703125" style="32" customWidth="1"/>
    <col min="3" max="3" width="31.28515625" style="2" customWidth="1"/>
    <col min="4" max="4" width="22.85546875" style="1" customWidth="1"/>
    <col min="5" max="5" width="44.7109375" style="1" customWidth="1"/>
    <col min="6" max="6" width="17.28515625" style="124" bestFit="1" customWidth="1"/>
    <col min="7" max="7" width="10.85546875" style="1" customWidth="1"/>
    <col min="8" max="8" width="2.140625" style="1" hidden="1" customWidth="1"/>
    <col min="9" max="9" width="43.28515625" style="1" customWidth="1"/>
    <col min="10" max="10" width="36.5703125" style="1" bestFit="1" customWidth="1"/>
    <col min="11" max="11" width="42.140625" style="3" customWidth="1"/>
    <col min="12" max="12" width="32.85546875" style="4" customWidth="1"/>
    <col min="13" max="13" width="36.85546875" style="3" customWidth="1"/>
    <col min="14" max="14" width="50.7109375" style="3" customWidth="1"/>
    <col min="15" max="15" width="9.140625" style="1" hidden="1" customWidth="1"/>
    <col min="16" max="16" width="12.42578125" style="5" bestFit="1" customWidth="1"/>
    <col min="17" max="17" width="23.42578125" style="5" customWidth="1"/>
    <col min="18" max="18" width="34.7109375" style="6" customWidth="1"/>
    <col min="19" max="19" width="31.7109375" style="5" bestFit="1" customWidth="1"/>
    <col min="20" max="21" width="9.140625" style="5"/>
    <col min="22" max="22" width="21.7109375" style="5" bestFit="1" customWidth="1"/>
    <col min="23" max="25" width="9.140625" style="5"/>
    <col min="26" max="16384" width="9.140625" style="1"/>
  </cols>
  <sheetData>
    <row r="1" spans="1:25" ht="19.5" customHeight="1" thickBot="1" x14ac:dyDescent="0.45">
      <c r="A1" s="35"/>
      <c r="B1" s="36"/>
      <c r="C1" s="37"/>
      <c r="D1" s="38"/>
      <c r="E1" s="38"/>
      <c r="F1" s="134"/>
      <c r="G1" s="38"/>
      <c r="H1" s="38"/>
      <c r="I1" s="38"/>
      <c r="J1" s="38"/>
      <c r="K1" s="39"/>
      <c r="L1" s="40"/>
      <c r="M1" s="39"/>
      <c r="N1" s="39"/>
      <c r="O1" s="7"/>
    </row>
    <row r="2" spans="1:25" ht="23.25" customHeight="1" x14ac:dyDescent="0.4">
      <c r="A2" s="169" t="s">
        <v>133</v>
      </c>
      <c r="B2" s="169"/>
      <c r="C2" s="169"/>
      <c r="D2" s="169"/>
      <c r="E2" s="169"/>
      <c r="F2" s="169"/>
      <c r="G2" s="169"/>
      <c r="H2" s="169"/>
      <c r="I2" s="169"/>
      <c r="J2" s="169"/>
      <c r="K2" s="169"/>
      <c r="L2" s="169"/>
      <c r="M2" s="169"/>
      <c r="N2" s="170"/>
      <c r="O2" s="41"/>
    </row>
    <row r="3" spans="1:25" ht="23.25" customHeight="1" x14ac:dyDescent="0.4">
      <c r="A3" s="169" t="s">
        <v>134</v>
      </c>
      <c r="B3" s="169"/>
      <c r="C3" s="169"/>
      <c r="D3" s="169"/>
      <c r="E3" s="169"/>
      <c r="F3" s="169"/>
      <c r="G3" s="169"/>
      <c r="H3" s="169"/>
      <c r="I3" s="169"/>
      <c r="J3" s="169"/>
      <c r="K3" s="169"/>
      <c r="L3" s="169"/>
      <c r="M3" s="169"/>
      <c r="N3" s="170"/>
      <c r="O3" s="11"/>
    </row>
    <row r="4" spans="1:25" ht="69.75" customHeight="1" x14ac:dyDescent="0.4">
      <c r="A4" s="183" t="s">
        <v>404</v>
      </c>
      <c r="B4" s="183"/>
      <c r="C4" s="183"/>
      <c r="D4" s="183"/>
      <c r="E4" s="183"/>
      <c r="F4" s="183"/>
      <c r="G4" s="183"/>
      <c r="H4" s="183"/>
      <c r="I4" s="183"/>
      <c r="J4" s="183"/>
      <c r="K4" s="183"/>
      <c r="L4" s="183"/>
      <c r="M4" s="183"/>
      <c r="N4" s="182"/>
      <c r="O4" s="11"/>
    </row>
    <row r="5" spans="1:25" x14ac:dyDescent="0.4">
      <c r="A5" s="184" t="s">
        <v>0</v>
      </c>
      <c r="B5" s="179" t="s">
        <v>1</v>
      </c>
      <c r="C5" s="185" t="s">
        <v>2</v>
      </c>
      <c r="D5" s="179" t="s">
        <v>3</v>
      </c>
      <c r="E5" s="186" t="s">
        <v>4</v>
      </c>
      <c r="F5" s="179" t="s">
        <v>5</v>
      </c>
      <c r="G5" s="179"/>
      <c r="H5" s="179"/>
      <c r="I5" s="179"/>
      <c r="J5" s="179" t="s">
        <v>6</v>
      </c>
      <c r="K5" s="180" t="s">
        <v>7</v>
      </c>
      <c r="L5" s="180"/>
      <c r="M5" s="180"/>
      <c r="N5" s="181" t="s">
        <v>8</v>
      </c>
      <c r="O5" s="7"/>
    </row>
    <row r="6" spans="1:25" ht="159" customHeight="1" thickBot="1" x14ac:dyDescent="0.45">
      <c r="A6" s="174"/>
      <c r="B6" s="161"/>
      <c r="C6" s="176"/>
      <c r="D6" s="161"/>
      <c r="E6" s="178"/>
      <c r="F6" s="54" t="s">
        <v>9</v>
      </c>
      <c r="G6" s="55" t="s">
        <v>10</v>
      </c>
      <c r="H6" s="8" t="s">
        <v>11</v>
      </c>
      <c r="I6" s="8" t="s">
        <v>12</v>
      </c>
      <c r="J6" s="161"/>
      <c r="K6" s="9" t="s">
        <v>13</v>
      </c>
      <c r="L6" s="10" t="s">
        <v>14</v>
      </c>
      <c r="M6" s="9" t="s">
        <v>15</v>
      </c>
      <c r="N6" s="164"/>
      <c r="O6" s="11"/>
    </row>
    <row r="7" spans="1:25" s="66" customFormat="1" ht="27.75" customHeight="1" x14ac:dyDescent="0.25">
      <c r="A7" s="58" t="s">
        <v>403</v>
      </c>
      <c r="B7" s="59"/>
      <c r="C7" s="60"/>
      <c r="D7" s="61"/>
      <c r="E7" s="63"/>
      <c r="F7" s="165"/>
      <c r="G7" s="166"/>
      <c r="H7" s="166"/>
      <c r="I7" s="166"/>
      <c r="J7" s="167"/>
      <c r="K7" s="64"/>
      <c r="L7" s="64"/>
      <c r="M7" s="64"/>
      <c r="N7" s="64"/>
      <c r="O7" s="65"/>
      <c r="P7" s="52"/>
      <c r="Q7" s="52"/>
      <c r="R7" s="53"/>
      <c r="S7" s="52"/>
      <c r="T7" s="52"/>
      <c r="U7" s="52"/>
      <c r="V7" s="52"/>
      <c r="W7" s="52"/>
      <c r="X7" s="52"/>
      <c r="Y7" s="52"/>
    </row>
    <row r="8" spans="1:25" s="72" customFormat="1" ht="27.75" customHeight="1" x14ac:dyDescent="0.25">
      <c r="A8" s="67"/>
      <c r="B8" s="68" t="s">
        <v>39</v>
      </c>
      <c r="C8" s="69"/>
      <c r="D8" s="69"/>
      <c r="E8" s="84"/>
      <c r="F8" s="205"/>
      <c r="G8" s="206"/>
      <c r="H8" s="206"/>
      <c r="I8" s="206"/>
      <c r="J8" s="207"/>
      <c r="K8" s="70"/>
      <c r="L8" s="70"/>
      <c r="M8" s="70"/>
      <c r="N8" s="70"/>
      <c r="O8" s="71"/>
      <c r="P8" s="52"/>
      <c r="Q8" s="52"/>
      <c r="R8" s="53"/>
      <c r="S8" s="52"/>
      <c r="T8" s="52"/>
      <c r="U8" s="52"/>
      <c r="V8" s="52"/>
      <c r="W8" s="52"/>
      <c r="X8" s="52"/>
      <c r="Y8" s="52"/>
    </row>
    <row r="9" spans="1:25" s="23" customFormat="1" ht="60" customHeight="1" x14ac:dyDescent="0.25">
      <c r="A9" s="73" t="s">
        <v>101</v>
      </c>
      <c r="B9" s="74" t="s">
        <v>135</v>
      </c>
      <c r="C9" s="75" t="s">
        <v>26</v>
      </c>
      <c r="D9" s="76" t="s">
        <v>17</v>
      </c>
      <c r="E9" s="123" t="s">
        <v>96</v>
      </c>
      <c r="F9" s="125" t="s">
        <v>528</v>
      </c>
      <c r="G9" s="75" t="s">
        <v>93</v>
      </c>
      <c r="H9" s="45"/>
      <c r="I9" s="45"/>
      <c r="J9" s="46" t="s">
        <v>100</v>
      </c>
      <c r="K9" s="47">
        <f>SUM(L9:M9)</f>
        <v>18000</v>
      </c>
      <c r="L9" s="48">
        <v>18000</v>
      </c>
      <c r="M9" s="56"/>
      <c r="N9" s="57" t="s">
        <v>39</v>
      </c>
      <c r="O9" s="51"/>
      <c r="P9" s="52"/>
      <c r="Q9" s="52"/>
      <c r="R9" s="53"/>
      <c r="S9" s="52"/>
      <c r="T9" s="52"/>
      <c r="U9" s="52"/>
      <c r="V9" s="52"/>
      <c r="W9" s="52"/>
      <c r="X9" s="52"/>
      <c r="Y9" s="52"/>
    </row>
    <row r="10" spans="1:25" s="83" customFormat="1" ht="27.75" customHeight="1" x14ac:dyDescent="0.25">
      <c r="A10" s="77"/>
      <c r="B10" s="78"/>
      <c r="C10" s="157" t="s">
        <v>40</v>
      </c>
      <c r="D10" s="158"/>
      <c r="E10" s="158"/>
      <c r="F10" s="158"/>
      <c r="G10" s="158"/>
      <c r="H10" s="158"/>
      <c r="I10" s="158"/>
      <c r="J10" s="159"/>
      <c r="K10" s="79">
        <f>SUM(L10:M10)</f>
        <v>18000</v>
      </c>
      <c r="L10" s="80">
        <f>SUM(L8:L9)</f>
        <v>18000</v>
      </c>
      <c r="M10" s="81"/>
      <c r="N10" s="81"/>
      <c r="O10" s="82"/>
      <c r="P10" s="52"/>
      <c r="Q10" s="52"/>
      <c r="R10" s="53"/>
      <c r="S10" s="52"/>
      <c r="T10" s="52"/>
      <c r="U10" s="52"/>
      <c r="V10" s="52"/>
      <c r="W10" s="52"/>
      <c r="X10" s="52"/>
      <c r="Y10" s="52"/>
    </row>
    <row r="11" spans="1:25" s="72" customFormat="1" ht="27.75" customHeight="1" x14ac:dyDescent="0.25">
      <c r="A11" s="67"/>
      <c r="B11" s="68" t="s">
        <v>136</v>
      </c>
      <c r="C11" s="69"/>
      <c r="D11" s="69"/>
      <c r="E11" s="84"/>
      <c r="F11" s="151"/>
      <c r="G11" s="152"/>
      <c r="H11" s="152"/>
      <c r="I11" s="152"/>
      <c r="J11" s="153"/>
      <c r="K11" s="70"/>
      <c r="L11" s="70"/>
      <c r="M11" s="70"/>
      <c r="N11" s="70"/>
      <c r="O11" s="71"/>
      <c r="P11" s="52"/>
      <c r="Q11" s="52"/>
      <c r="R11" s="53"/>
      <c r="S11" s="52"/>
      <c r="T11" s="52"/>
      <c r="U11" s="52"/>
      <c r="V11" s="52"/>
      <c r="W11" s="52"/>
      <c r="X11" s="52"/>
      <c r="Y11" s="52"/>
    </row>
    <row r="12" spans="1:25" s="23" customFormat="1" ht="57" customHeight="1" x14ac:dyDescent="0.25">
      <c r="A12" s="42" t="s">
        <v>137</v>
      </c>
      <c r="B12" s="74" t="s">
        <v>138</v>
      </c>
      <c r="C12" s="75" t="s">
        <v>68</v>
      </c>
      <c r="D12" s="45" t="s">
        <v>17</v>
      </c>
      <c r="E12" s="123" t="s">
        <v>18</v>
      </c>
      <c r="F12" s="125"/>
      <c r="G12" s="75" t="s">
        <v>93</v>
      </c>
      <c r="H12" s="45"/>
      <c r="I12" s="45"/>
      <c r="J12" s="46" t="s">
        <v>100</v>
      </c>
      <c r="K12" s="47">
        <f>SUM(L12:M12)</f>
        <v>80000</v>
      </c>
      <c r="L12" s="48">
        <v>80000</v>
      </c>
      <c r="M12" s="56"/>
      <c r="N12" s="57" t="s">
        <v>136</v>
      </c>
      <c r="O12" s="51"/>
      <c r="P12" s="52"/>
      <c r="Q12" s="52"/>
      <c r="R12" s="53"/>
      <c r="S12" s="52"/>
      <c r="T12" s="52"/>
      <c r="U12" s="52"/>
      <c r="V12" s="52"/>
      <c r="W12" s="52"/>
      <c r="X12" s="52"/>
      <c r="Y12" s="52"/>
    </row>
    <row r="13" spans="1:25" s="83" customFormat="1" ht="27.75" customHeight="1" x14ac:dyDescent="0.25">
      <c r="A13" s="77"/>
      <c r="B13" s="121"/>
      <c r="C13" s="145" t="s">
        <v>399</v>
      </c>
      <c r="D13" s="146"/>
      <c r="E13" s="146"/>
      <c r="F13" s="146"/>
      <c r="G13" s="146"/>
      <c r="H13" s="146"/>
      <c r="I13" s="146"/>
      <c r="J13" s="147"/>
      <c r="K13" s="79">
        <f>SUM(L13:M13)</f>
        <v>80000</v>
      </c>
      <c r="L13" s="80">
        <f>L12</f>
        <v>80000</v>
      </c>
      <c r="M13" s="81"/>
      <c r="N13" s="81"/>
      <c r="O13" s="82"/>
      <c r="P13" s="52"/>
      <c r="Q13" s="52"/>
      <c r="R13" s="53"/>
      <c r="S13" s="52"/>
      <c r="T13" s="52"/>
      <c r="U13" s="52"/>
      <c r="V13" s="52"/>
      <c r="W13" s="52"/>
      <c r="X13" s="52"/>
      <c r="Y13" s="52"/>
    </row>
    <row r="14" spans="1:25" s="72" customFormat="1" ht="27.75" customHeight="1" x14ac:dyDescent="0.25">
      <c r="A14" s="67"/>
      <c r="B14" s="68" t="s">
        <v>41</v>
      </c>
      <c r="C14" s="69"/>
      <c r="D14" s="69"/>
      <c r="E14" s="84"/>
      <c r="F14" s="151"/>
      <c r="G14" s="152"/>
      <c r="H14" s="152"/>
      <c r="I14" s="152"/>
      <c r="J14" s="153"/>
      <c r="K14" s="70"/>
      <c r="L14" s="70"/>
      <c r="M14" s="70"/>
      <c r="N14" s="70"/>
      <c r="O14" s="71"/>
      <c r="P14" s="52"/>
      <c r="Q14" s="52"/>
      <c r="R14" s="53"/>
      <c r="S14" s="52"/>
      <c r="T14" s="52"/>
      <c r="U14" s="52"/>
      <c r="V14" s="52"/>
      <c r="W14" s="52"/>
      <c r="X14" s="52"/>
      <c r="Y14" s="52"/>
    </row>
    <row r="15" spans="1:25" s="23" customFormat="1" ht="54" customHeight="1" x14ac:dyDescent="0.25">
      <c r="A15" s="42" t="s">
        <v>102</v>
      </c>
      <c r="B15" s="74" t="s">
        <v>138</v>
      </c>
      <c r="C15" s="75" t="s">
        <v>21</v>
      </c>
      <c r="D15" s="45" t="s">
        <v>17</v>
      </c>
      <c r="E15" s="123" t="s">
        <v>18</v>
      </c>
      <c r="F15" s="125"/>
      <c r="G15" s="75" t="s">
        <v>93</v>
      </c>
      <c r="H15" s="45"/>
      <c r="I15" s="45"/>
      <c r="J15" s="46" t="s">
        <v>100</v>
      </c>
      <c r="K15" s="47">
        <f>SUM(L15:M15)</f>
        <v>228959.75</v>
      </c>
      <c r="L15" s="48">
        <v>228959.75</v>
      </c>
      <c r="M15" s="56"/>
      <c r="N15" s="57" t="s">
        <v>41</v>
      </c>
      <c r="O15" s="51"/>
      <c r="P15" s="52"/>
      <c r="Q15" s="52"/>
      <c r="R15" s="53"/>
      <c r="S15" s="52"/>
      <c r="T15" s="52"/>
      <c r="U15" s="52"/>
      <c r="V15" s="52"/>
      <c r="W15" s="52"/>
      <c r="X15" s="52"/>
      <c r="Y15" s="52"/>
    </row>
    <row r="16" spans="1:25" s="83" customFormat="1" ht="26.25" customHeight="1" x14ac:dyDescent="0.25">
      <c r="A16" s="77"/>
      <c r="B16" s="78"/>
      <c r="C16" s="145" t="s">
        <v>42</v>
      </c>
      <c r="D16" s="146"/>
      <c r="E16" s="146"/>
      <c r="F16" s="146"/>
      <c r="G16" s="146"/>
      <c r="H16" s="146"/>
      <c r="I16" s="146"/>
      <c r="J16" s="147"/>
      <c r="K16" s="79">
        <f>SUM(L16:M16)</f>
        <v>228959.75</v>
      </c>
      <c r="L16" s="80">
        <f>L15</f>
        <v>228959.75</v>
      </c>
      <c r="M16" s="81"/>
      <c r="N16" s="81"/>
      <c r="O16" s="82"/>
      <c r="P16" s="52"/>
      <c r="Q16" s="52"/>
      <c r="R16" s="53"/>
      <c r="S16" s="52"/>
      <c r="T16" s="52"/>
      <c r="U16" s="52"/>
      <c r="V16" s="52"/>
      <c r="W16" s="52"/>
      <c r="X16" s="52"/>
      <c r="Y16" s="52"/>
    </row>
    <row r="17" spans="1:25" s="72" customFormat="1" ht="49.5" customHeight="1" x14ac:dyDescent="0.25">
      <c r="A17" s="67"/>
      <c r="B17" s="68" t="s">
        <v>43</v>
      </c>
      <c r="C17" s="69"/>
      <c r="D17" s="69"/>
      <c r="E17" s="84"/>
      <c r="F17" s="151"/>
      <c r="G17" s="152"/>
      <c r="H17" s="152"/>
      <c r="I17" s="152"/>
      <c r="J17" s="153"/>
      <c r="K17" s="151"/>
      <c r="L17" s="152"/>
      <c r="M17" s="152"/>
      <c r="N17" s="152"/>
      <c r="O17" s="153"/>
      <c r="P17" s="52"/>
      <c r="Q17" s="52"/>
      <c r="R17" s="53"/>
      <c r="S17" s="52"/>
      <c r="T17" s="52"/>
      <c r="U17" s="52"/>
      <c r="V17" s="52"/>
      <c r="W17" s="52"/>
      <c r="X17" s="52"/>
      <c r="Y17" s="52"/>
    </row>
    <row r="18" spans="1:25" s="23" customFormat="1" ht="63.75" customHeight="1" x14ac:dyDescent="0.25">
      <c r="A18" s="42" t="s">
        <v>20</v>
      </c>
      <c r="B18" s="43" t="s">
        <v>141</v>
      </c>
      <c r="C18" s="45" t="s">
        <v>20</v>
      </c>
      <c r="D18" s="45" t="s">
        <v>17</v>
      </c>
      <c r="E18" s="123" t="s">
        <v>18</v>
      </c>
      <c r="F18" s="125" t="s">
        <v>528</v>
      </c>
      <c r="G18" s="75" t="s">
        <v>93</v>
      </c>
      <c r="H18" s="45"/>
      <c r="I18" s="45"/>
      <c r="J18" s="46" t="s">
        <v>100</v>
      </c>
      <c r="K18" s="47">
        <f t="shared" ref="K18:K24" si="0">SUM(L18:M18)</f>
        <v>20000</v>
      </c>
      <c r="L18" s="48">
        <v>20000</v>
      </c>
      <c r="M18" s="56"/>
      <c r="N18" s="57" t="s">
        <v>43</v>
      </c>
      <c r="O18" s="51"/>
      <c r="P18" s="52"/>
      <c r="Q18" s="52"/>
      <c r="R18" s="53"/>
      <c r="S18" s="52"/>
      <c r="T18" s="52"/>
      <c r="U18" s="52"/>
      <c r="V18" s="52"/>
      <c r="W18" s="52"/>
      <c r="X18" s="52"/>
      <c r="Y18" s="52"/>
    </row>
    <row r="19" spans="1:25" s="23" customFormat="1" ht="63.75" customHeight="1" x14ac:dyDescent="0.25">
      <c r="A19" s="42" t="s">
        <v>44</v>
      </c>
      <c r="B19" s="43" t="s">
        <v>142</v>
      </c>
      <c r="C19" s="45" t="s">
        <v>44</v>
      </c>
      <c r="D19" s="45" t="s">
        <v>17</v>
      </c>
      <c r="E19" s="123" t="s">
        <v>18</v>
      </c>
      <c r="F19" s="125"/>
      <c r="G19" s="75" t="s">
        <v>93</v>
      </c>
      <c r="H19" s="45"/>
      <c r="I19" s="45"/>
      <c r="J19" s="46" t="s">
        <v>100</v>
      </c>
      <c r="K19" s="47">
        <f t="shared" si="0"/>
        <v>295000</v>
      </c>
      <c r="L19" s="48">
        <v>295000</v>
      </c>
      <c r="M19" s="56"/>
      <c r="N19" s="57" t="s">
        <v>43</v>
      </c>
      <c r="O19" s="51"/>
      <c r="P19" s="52"/>
      <c r="Q19" s="52"/>
      <c r="R19" s="53"/>
      <c r="S19" s="52"/>
      <c r="T19" s="52"/>
      <c r="U19" s="52"/>
      <c r="V19" s="52"/>
      <c r="W19" s="52"/>
      <c r="X19" s="52"/>
      <c r="Y19" s="52"/>
    </row>
    <row r="20" spans="1:25" s="23" customFormat="1" ht="63.75" customHeight="1" x14ac:dyDescent="0.25">
      <c r="A20" s="42" t="s">
        <v>139</v>
      </c>
      <c r="B20" s="43" t="s">
        <v>273</v>
      </c>
      <c r="C20" s="45" t="s">
        <v>68</v>
      </c>
      <c r="D20" s="45" t="s">
        <v>17</v>
      </c>
      <c r="E20" s="123" t="s">
        <v>18</v>
      </c>
      <c r="F20" s="125" t="s">
        <v>528</v>
      </c>
      <c r="G20" s="75" t="s">
        <v>93</v>
      </c>
      <c r="H20" s="45"/>
      <c r="I20" s="45"/>
      <c r="J20" s="46" t="s">
        <v>100</v>
      </c>
      <c r="K20" s="47">
        <f t="shared" si="0"/>
        <v>10000</v>
      </c>
      <c r="L20" s="48">
        <v>10000</v>
      </c>
      <c r="M20" s="56"/>
      <c r="N20" s="57" t="s">
        <v>43</v>
      </c>
      <c r="O20" s="51"/>
      <c r="P20" s="52"/>
      <c r="Q20" s="52"/>
      <c r="R20" s="53"/>
      <c r="S20" s="52"/>
      <c r="T20" s="52"/>
      <c r="U20" s="52"/>
      <c r="V20" s="52"/>
      <c r="W20" s="52"/>
      <c r="X20" s="52"/>
      <c r="Y20" s="52"/>
    </row>
    <row r="21" spans="1:25" s="23" customFormat="1" ht="63.75" customHeight="1" x14ac:dyDescent="0.25">
      <c r="A21" s="42" t="s">
        <v>143</v>
      </c>
      <c r="B21" s="43" t="s">
        <v>142</v>
      </c>
      <c r="C21" s="45" t="s">
        <v>144</v>
      </c>
      <c r="D21" s="45" t="s">
        <v>17</v>
      </c>
      <c r="E21" s="123" t="s">
        <v>18</v>
      </c>
      <c r="F21" s="125" t="s">
        <v>528</v>
      </c>
      <c r="G21" s="75" t="s">
        <v>93</v>
      </c>
      <c r="H21" s="45"/>
      <c r="I21" s="45"/>
      <c r="J21" s="46" t="s">
        <v>100</v>
      </c>
      <c r="K21" s="47">
        <f t="shared" si="0"/>
        <v>10000</v>
      </c>
      <c r="L21" s="48">
        <v>10000</v>
      </c>
      <c r="M21" s="56"/>
      <c r="N21" s="57" t="s">
        <v>43</v>
      </c>
      <c r="O21" s="51"/>
      <c r="P21" s="52"/>
      <c r="Q21" s="52"/>
      <c r="R21" s="53"/>
      <c r="S21" s="52"/>
      <c r="T21" s="52"/>
      <c r="U21" s="52"/>
      <c r="V21" s="52"/>
      <c r="W21" s="52"/>
      <c r="X21" s="52"/>
      <c r="Y21" s="52"/>
    </row>
    <row r="22" spans="1:25" s="23" customFormat="1" ht="63.75" customHeight="1" x14ac:dyDescent="0.25">
      <c r="A22" s="42" t="s">
        <v>103</v>
      </c>
      <c r="B22" s="43" t="s">
        <v>142</v>
      </c>
      <c r="C22" s="45" t="s">
        <v>24</v>
      </c>
      <c r="D22" s="45" t="s">
        <v>17</v>
      </c>
      <c r="E22" s="123" t="s">
        <v>18</v>
      </c>
      <c r="F22" s="125" t="s">
        <v>528</v>
      </c>
      <c r="G22" s="75" t="s">
        <v>93</v>
      </c>
      <c r="H22" s="45"/>
      <c r="I22" s="45"/>
      <c r="J22" s="46" t="s">
        <v>100</v>
      </c>
      <c r="K22" s="47">
        <f t="shared" si="0"/>
        <v>20000</v>
      </c>
      <c r="L22" s="48">
        <v>20000</v>
      </c>
      <c r="M22" s="56"/>
      <c r="N22" s="57" t="s">
        <v>43</v>
      </c>
      <c r="O22" s="51"/>
      <c r="P22" s="52"/>
      <c r="Q22" s="52"/>
      <c r="R22" s="53"/>
      <c r="S22" s="52"/>
      <c r="T22" s="52"/>
      <c r="U22" s="52"/>
      <c r="V22" s="52"/>
      <c r="W22" s="52"/>
      <c r="X22" s="52"/>
      <c r="Y22" s="52"/>
    </row>
    <row r="23" spans="1:25" s="23" customFormat="1" ht="63.75" customHeight="1" x14ac:dyDescent="0.25">
      <c r="A23" s="42" t="s">
        <v>140</v>
      </c>
      <c r="B23" s="43" t="s">
        <v>141</v>
      </c>
      <c r="C23" s="45" t="s">
        <v>145</v>
      </c>
      <c r="D23" s="45" t="s">
        <v>17</v>
      </c>
      <c r="E23" s="123" t="s">
        <v>18</v>
      </c>
      <c r="F23" s="125" t="s">
        <v>528</v>
      </c>
      <c r="G23" s="75" t="s">
        <v>93</v>
      </c>
      <c r="H23" s="45"/>
      <c r="I23" s="45"/>
      <c r="J23" s="46" t="s">
        <v>100</v>
      </c>
      <c r="K23" s="47">
        <f t="shared" si="0"/>
        <v>5000</v>
      </c>
      <c r="L23" s="48">
        <v>5000</v>
      </c>
      <c r="M23" s="56"/>
      <c r="N23" s="57" t="s">
        <v>43</v>
      </c>
      <c r="O23" s="51"/>
      <c r="P23" s="52"/>
      <c r="Q23" s="52"/>
      <c r="R23" s="53"/>
      <c r="S23" s="52"/>
      <c r="T23" s="52"/>
      <c r="U23" s="52"/>
      <c r="V23" s="52"/>
      <c r="W23" s="52"/>
      <c r="X23" s="52"/>
      <c r="Y23" s="52"/>
    </row>
    <row r="24" spans="1:25" s="83" customFormat="1" ht="45.75" customHeight="1" x14ac:dyDescent="0.25">
      <c r="A24" s="77"/>
      <c r="B24" s="78"/>
      <c r="C24" s="157" t="s">
        <v>45</v>
      </c>
      <c r="D24" s="158"/>
      <c r="E24" s="158"/>
      <c r="F24" s="158"/>
      <c r="G24" s="158"/>
      <c r="H24" s="158"/>
      <c r="I24" s="158"/>
      <c r="J24" s="159"/>
      <c r="K24" s="79">
        <f t="shared" si="0"/>
        <v>360000</v>
      </c>
      <c r="L24" s="80">
        <f>SUM(L18:L23)</f>
        <v>360000</v>
      </c>
      <c r="M24" s="81"/>
      <c r="N24" s="81"/>
      <c r="O24" s="82"/>
      <c r="P24" s="52"/>
      <c r="Q24" s="52"/>
      <c r="R24" s="53"/>
      <c r="S24" s="52"/>
      <c r="T24" s="52"/>
      <c r="U24" s="52"/>
      <c r="V24" s="52"/>
      <c r="W24" s="52"/>
      <c r="X24" s="52"/>
      <c r="Y24" s="52"/>
    </row>
    <row r="25" spans="1:25" s="72" customFormat="1" ht="54.75" customHeight="1" x14ac:dyDescent="0.25">
      <c r="A25" s="67"/>
      <c r="B25" s="68" t="s">
        <v>146</v>
      </c>
      <c r="C25" s="69"/>
      <c r="D25" s="69"/>
      <c r="E25" s="84"/>
      <c r="F25" s="151"/>
      <c r="G25" s="152"/>
      <c r="H25" s="152"/>
      <c r="I25" s="152"/>
      <c r="J25" s="153"/>
      <c r="K25" s="70"/>
      <c r="L25" s="70"/>
      <c r="M25" s="70"/>
      <c r="N25" s="70"/>
      <c r="O25" s="71"/>
      <c r="P25" s="52"/>
      <c r="Q25" s="52"/>
      <c r="R25" s="53"/>
      <c r="S25" s="52"/>
      <c r="T25" s="52"/>
      <c r="U25" s="52"/>
      <c r="V25" s="52"/>
      <c r="W25" s="52"/>
      <c r="X25" s="52"/>
      <c r="Y25" s="52"/>
    </row>
    <row r="26" spans="1:25" s="23" customFormat="1" ht="51.75" customHeight="1" x14ac:dyDescent="0.25">
      <c r="A26" s="42" t="s">
        <v>147</v>
      </c>
      <c r="B26" s="43" t="s">
        <v>474</v>
      </c>
      <c r="C26" s="45" t="s">
        <v>44</v>
      </c>
      <c r="D26" s="45" t="s">
        <v>17</v>
      </c>
      <c r="E26" s="123" t="s">
        <v>18</v>
      </c>
      <c r="F26" s="125"/>
      <c r="G26" s="75" t="s">
        <v>93</v>
      </c>
      <c r="H26" s="45"/>
      <c r="I26" s="45"/>
      <c r="J26" s="46" t="s">
        <v>100</v>
      </c>
      <c r="K26" s="47">
        <f>SUM(L26:M26)</f>
        <v>173000</v>
      </c>
      <c r="L26" s="48">
        <v>173000</v>
      </c>
      <c r="M26" s="56"/>
      <c r="N26" s="57" t="s">
        <v>146</v>
      </c>
      <c r="O26" s="51"/>
      <c r="P26" s="52"/>
      <c r="Q26" s="52"/>
      <c r="R26" s="53"/>
      <c r="S26" s="52"/>
      <c r="T26" s="52"/>
      <c r="U26" s="52"/>
      <c r="V26" s="52"/>
      <c r="W26" s="52"/>
      <c r="X26" s="52"/>
      <c r="Y26" s="52"/>
    </row>
    <row r="27" spans="1:25" s="23" customFormat="1" ht="51.75" customHeight="1" x14ac:dyDescent="0.25">
      <c r="A27" s="42" t="s">
        <v>148</v>
      </c>
      <c r="B27" s="43" t="s">
        <v>474</v>
      </c>
      <c r="C27" s="45" t="s">
        <v>149</v>
      </c>
      <c r="D27" s="45" t="s">
        <v>17</v>
      </c>
      <c r="E27" s="123" t="s">
        <v>18</v>
      </c>
      <c r="F27" s="125" t="s">
        <v>528</v>
      </c>
      <c r="G27" s="75" t="s">
        <v>93</v>
      </c>
      <c r="H27" s="45"/>
      <c r="I27" s="45"/>
      <c r="J27" s="46" t="s">
        <v>100</v>
      </c>
      <c r="K27" s="47">
        <f>SUM(L27:M27)</f>
        <v>45900</v>
      </c>
      <c r="L27" s="48">
        <v>45900</v>
      </c>
      <c r="M27" s="56"/>
      <c r="N27" s="57" t="s">
        <v>146</v>
      </c>
      <c r="O27" s="51"/>
      <c r="P27" s="52"/>
      <c r="Q27" s="52"/>
      <c r="R27" s="53"/>
      <c r="S27" s="52"/>
      <c r="T27" s="52"/>
      <c r="U27" s="52"/>
      <c r="V27" s="52"/>
      <c r="W27" s="52"/>
      <c r="X27" s="52"/>
      <c r="Y27" s="52"/>
    </row>
    <row r="28" spans="1:25" s="83" customFormat="1" ht="45.75" customHeight="1" x14ac:dyDescent="0.25">
      <c r="A28" s="77"/>
      <c r="B28" s="78"/>
      <c r="C28" s="145" t="s">
        <v>418</v>
      </c>
      <c r="D28" s="146"/>
      <c r="E28" s="146"/>
      <c r="F28" s="146"/>
      <c r="G28" s="146"/>
      <c r="H28" s="146"/>
      <c r="I28" s="146"/>
      <c r="J28" s="147"/>
      <c r="K28" s="79">
        <f>SUM(L28:M28)</f>
        <v>218900</v>
      </c>
      <c r="L28" s="80">
        <f>SUM(L26:L27)</f>
        <v>218900</v>
      </c>
      <c r="M28" s="81"/>
      <c r="N28" s="81"/>
      <c r="O28" s="82"/>
      <c r="P28" s="52"/>
      <c r="Q28" s="52"/>
      <c r="R28" s="53"/>
      <c r="S28" s="52"/>
      <c r="T28" s="52"/>
      <c r="U28" s="52"/>
      <c r="V28" s="52"/>
      <c r="W28" s="52"/>
      <c r="X28" s="52"/>
      <c r="Y28" s="52"/>
    </row>
    <row r="29" spans="1:25" s="72" customFormat="1" ht="45.75" customHeight="1" x14ac:dyDescent="0.25">
      <c r="A29" s="67"/>
      <c r="B29" s="68" t="s">
        <v>46</v>
      </c>
      <c r="C29" s="69"/>
      <c r="D29" s="69"/>
      <c r="E29" s="84"/>
      <c r="F29" s="151"/>
      <c r="G29" s="152"/>
      <c r="H29" s="152"/>
      <c r="I29" s="152"/>
      <c r="J29" s="153"/>
      <c r="K29" s="70"/>
      <c r="L29" s="70"/>
      <c r="M29" s="70"/>
      <c r="N29" s="70"/>
      <c r="O29" s="71"/>
      <c r="P29" s="52"/>
      <c r="Q29" s="52"/>
      <c r="R29" s="53"/>
      <c r="S29" s="52"/>
      <c r="T29" s="52"/>
      <c r="U29" s="52"/>
      <c r="V29" s="52"/>
      <c r="W29" s="52"/>
      <c r="X29" s="52"/>
      <c r="Y29" s="52"/>
    </row>
    <row r="30" spans="1:25" s="23" customFormat="1" ht="76.5" customHeight="1" x14ac:dyDescent="0.25">
      <c r="A30" s="42" t="s">
        <v>155</v>
      </c>
      <c r="B30" s="43" t="s">
        <v>496</v>
      </c>
      <c r="C30" s="45" t="s">
        <v>34</v>
      </c>
      <c r="D30" s="45" t="s">
        <v>17</v>
      </c>
      <c r="E30" s="123" t="s">
        <v>18</v>
      </c>
      <c r="F30" s="125" t="s">
        <v>528</v>
      </c>
      <c r="G30" s="75" t="s">
        <v>93</v>
      </c>
      <c r="H30" s="45"/>
      <c r="I30" s="45"/>
      <c r="J30" s="46" t="s">
        <v>100</v>
      </c>
      <c r="K30" s="47">
        <f>L30+M30</f>
        <v>45000</v>
      </c>
      <c r="L30" s="48">
        <v>45000</v>
      </c>
      <c r="M30" s="56"/>
      <c r="N30" s="57" t="s">
        <v>46</v>
      </c>
      <c r="O30" s="51"/>
      <c r="P30" s="52"/>
      <c r="Q30" s="52"/>
      <c r="R30" s="53"/>
      <c r="S30" s="52"/>
      <c r="T30" s="52"/>
      <c r="U30" s="52"/>
      <c r="V30" s="52"/>
      <c r="W30" s="52"/>
      <c r="X30" s="52"/>
      <c r="Y30" s="52"/>
    </row>
    <row r="31" spans="1:25" s="23" customFormat="1" ht="162" customHeight="1" x14ac:dyDescent="0.25">
      <c r="A31" s="42" t="s">
        <v>164</v>
      </c>
      <c r="B31" s="43" t="s">
        <v>501</v>
      </c>
      <c r="C31" s="45" t="s">
        <v>163</v>
      </c>
      <c r="D31" s="45" t="s">
        <v>17</v>
      </c>
      <c r="E31" s="123" t="s">
        <v>18</v>
      </c>
      <c r="F31" s="125" t="s">
        <v>528</v>
      </c>
      <c r="G31" s="75" t="s">
        <v>93</v>
      </c>
      <c r="H31" s="45"/>
      <c r="I31" s="45"/>
      <c r="J31" s="46" t="s">
        <v>100</v>
      </c>
      <c r="K31" s="47">
        <f t="shared" ref="K31:K59" si="1">L31+M31</f>
        <v>9610</v>
      </c>
      <c r="L31" s="48">
        <v>9610</v>
      </c>
      <c r="M31" s="56"/>
      <c r="N31" s="57" t="s">
        <v>46</v>
      </c>
      <c r="O31" s="51"/>
      <c r="P31" s="52"/>
      <c r="Q31" s="52"/>
      <c r="R31" s="53"/>
      <c r="S31" s="52"/>
      <c r="T31" s="52"/>
      <c r="U31" s="52"/>
      <c r="V31" s="52"/>
      <c r="W31" s="52"/>
      <c r="X31" s="52"/>
      <c r="Y31" s="52"/>
    </row>
    <row r="32" spans="1:25" ht="59.25" customHeight="1" x14ac:dyDescent="0.4">
      <c r="A32" s="129" t="s">
        <v>405</v>
      </c>
      <c r="B32" s="32" t="s">
        <v>412</v>
      </c>
      <c r="C32" s="132" t="s">
        <v>408</v>
      </c>
      <c r="D32" s="130"/>
      <c r="F32" s="1" t="s">
        <v>407</v>
      </c>
      <c r="K32" s="1"/>
      <c r="L32" s="1" t="s">
        <v>410</v>
      </c>
      <c r="R32" s="131"/>
    </row>
    <row r="33" spans="1:25" s="22" customFormat="1" x14ac:dyDescent="0.25">
      <c r="A33" s="27"/>
      <c r="B33" s="33"/>
      <c r="C33" s="2"/>
      <c r="M33" s="24"/>
      <c r="N33" s="24"/>
      <c r="P33" s="25"/>
      <c r="Q33" s="25"/>
      <c r="R33" s="26"/>
      <c r="S33" s="25"/>
      <c r="T33" s="25"/>
      <c r="U33" s="25"/>
      <c r="V33" s="25"/>
      <c r="W33" s="25"/>
      <c r="X33" s="25"/>
      <c r="Y33" s="25"/>
    </row>
    <row r="34" spans="1:25" s="22" customFormat="1" x14ac:dyDescent="0.25">
      <c r="A34" s="27"/>
      <c r="B34" s="33"/>
      <c r="C34" s="2"/>
      <c r="M34" s="24"/>
      <c r="N34" s="24"/>
      <c r="P34" s="25"/>
      <c r="Q34" s="25"/>
      <c r="R34" s="26"/>
      <c r="S34" s="25"/>
      <c r="T34" s="25"/>
      <c r="U34" s="25"/>
      <c r="V34" s="25"/>
      <c r="W34" s="25"/>
      <c r="X34" s="25"/>
      <c r="Y34" s="25"/>
    </row>
    <row r="35" spans="1:25" s="22" customFormat="1" ht="32.25" customHeight="1" x14ac:dyDescent="0.25">
      <c r="A35" s="28" t="s">
        <v>588</v>
      </c>
      <c r="B35" s="34" t="s">
        <v>542</v>
      </c>
      <c r="C35" s="133"/>
      <c r="D35" s="122" t="s">
        <v>586</v>
      </c>
      <c r="E35" s="122"/>
      <c r="F35" s="143" t="s">
        <v>409</v>
      </c>
      <c r="G35" s="143"/>
      <c r="H35" s="143"/>
      <c r="I35" s="143"/>
      <c r="J35" s="29"/>
      <c r="K35" s="29"/>
      <c r="L35" s="29" t="s">
        <v>411</v>
      </c>
      <c r="M35" s="24"/>
      <c r="N35" s="24"/>
      <c r="P35" s="25"/>
      <c r="Q35" s="25"/>
      <c r="R35" s="26"/>
      <c r="S35" s="25"/>
      <c r="T35" s="25"/>
      <c r="U35" s="25"/>
      <c r="V35" s="25"/>
      <c r="W35" s="25"/>
      <c r="X35" s="25"/>
      <c r="Y35" s="25"/>
    </row>
    <row r="36" spans="1:25" s="22" customFormat="1" ht="33.75" customHeight="1" x14ac:dyDescent="0.25">
      <c r="A36" s="21" t="s">
        <v>585</v>
      </c>
      <c r="B36" s="142" t="s">
        <v>413</v>
      </c>
      <c r="C36" s="23"/>
      <c r="D36" s="2" t="s">
        <v>587</v>
      </c>
      <c r="E36" s="2"/>
      <c r="F36" s="144" t="s">
        <v>543</v>
      </c>
      <c r="G36" s="144"/>
      <c r="H36" s="144"/>
      <c r="I36" s="144"/>
      <c r="L36" s="144" t="s">
        <v>188</v>
      </c>
      <c r="M36" s="144"/>
      <c r="N36" s="24"/>
      <c r="P36" s="25"/>
      <c r="Q36" s="25"/>
      <c r="R36" s="26"/>
      <c r="S36" s="25"/>
      <c r="T36" s="25"/>
      <c r="U36" s="25"/>
      <c r="V36" s="25"/>
      <c r="W36" s="25"/>
      <c r="X36" s="25"/>
      <c r="Y36" s="25"/>
    </row>
    <row r="37" spans="1:25" s="23" customFormat="1" ht="56.25" customHeight="1" x14ac:dyDescent="0.25">
      <c r="A37" s="42" t="s">
        <v>105</v>
      </c>
      <c r="B37" s="43" t="s">
        <v>536</v>
      </c>
      <c r="C37" s="45" t="s">
        <v>35</v>
      </c>
      <c r="D37" s="45" t="s">
        <v>17</v>
      </c>
      <c r="E37" s="123" t="s">
        <v>18</v>
      </c>
      <c r="F37" s="125" t="s">
        <v>528</v>
      </c>
      <c r="G37" s="75" t="s">
        <v>93</v>
      </c>
      <c r="H37" s="45"/>
      <c r="I37" s="45"/>
      <c r="J37" s="46" t="s">
        <v>100</v>
      </c>
      <c r="K37" s="47">
        <f t="shared" si="1"/>
        <v>5192</v>
      </c>
      <c r="L37" s="48">
        <v>5192</v>
      </c>
      <c r="M37" s="56"/>
      <c r="N37" s="57" t="s">
        <v>46</v>
      </c>
      <c r="O37" s="51"/>
      <c r="P37" s="52"/>
      <c r="Q37" s="52"/>
      <c r="R37" s="53"/>
      <c r="S37" s="52"/>
      <c r="T37" s="52"/>
      <c r="U37" s="52"/>
      <c r="V37" s="52"/>
      <c r="W37" s="52"/>
      <c r="X37" s="52"/>
      <c r="Y37" s="52"/>
    </row>
    <row r="38" spans="1:25" s="23" customFormat="1" ht="110.25" customHeight="1" x14ac:dyDescent="0.25">
      <c r="A38" s="42" t="s">
        <v>107</v>
      </c>
      <c r="B38" s="43" t="s">
        <v>503</v>
      </c>
      <c r="C38" s="45" t="s">
        <v>22</v>
      </c>
      <c r="D38" s="45" t="s">
        <v>17</v>
      </c>
      <c r="E38" s="123" t="s">
        <v>18</v>
      </c>
      <c r="F38" s="125" t="s">
        <v>528</v>
      </c>
      <c r="G38" s="75" t="s">
        <v>93</v>
      </c>
      <c r="H38" s="45"/>
      <c r="I38" s="45"/>
      <c r="J38" s="46" t="s">
        <v>100</v>
      </c>
      <c r="K38" s="47">
        <f t="shared" si="1"/>
        <v>22500</v>
      </c>
      <c r="L38" s="48">
        <v>22500</v>
      </c>
      <c r="M38" s="56"/>
      <c r="N38" s="57" t="s">
        <v>46</v>
      </c>
      <c r="O38" s="51"/>
      <c r="P38" s="52"/>
      <c r="Q38" s="52"/>
      <c r="R38" s="53"/>
      <c r="S38" s="52"/>
      <c r="T38" s="52"/>
      <c r="U38" s="52"/>
      <c r="V38" s="52"/>
      <c r="W38" s="52"/>
      <c r="X38" s="52"/>
      <c r="Y38" s="52"/>
    </row>
    <row r="39" spans="1:25" s="23" customFormat="1" ht="54.75" customHeight="1" x14ac:dyDescent="0.25">
      <c r="A39" s="42" t="s">
        <v>419</v>
      </c>
      <c r="B39" s="43" t="s">
        <v>502</v>
      </c>
      <c r="C39" s="45" t="s">
        <v>23</v>
      </c>
      <c r="D39" s="45" t="s">
        <v>17</v>
      </c>
      <c r="E39" s="123" t="s">
        <v>18</v>
      </c>
      <c r="F39" s="125" t="s">
        <v>528</v>
      </c>
      <c r="G39" s="75" t="s">
        <v>93</v>
      </c>
      <c r="H39" s="45"/>
      <c r="I39" s="45"/>
      <c r="J39" s="46" t="s">
        <v>100</v>
      </c>
      <c r="K39" s="47">
        <f t="shared" si="1"/>
        <v>45000</v>
      </c>
      <c r="L39" s="48">
        <v>45000</v>
      </c>
      <c r="M39" s="56"/>
      <c r="N39" s="57" t="s">
        <v>46</v>
      </c>
      <c r="O39" s="51"/>
      <c r="P39" s="52"/>
      <c r="Q39" s="52"/>
      <c r="R39" s="53"/>
      <c r="S39" s="52"/>
      <c r="T39" s="52"/>
      <c r="U39" s="52"/>
      <c r="V39" s="52"/>
      <c r="W39" s="52"/>
      <c r="X39" s="52"/>
      <c r="Y39" s="52"/>
    </row>
    <row r="40" spans="1:25" s="23" customFormat="1" ht="78.75" customHeight="1" x14ac:dyDescent="0.25">
      <c r="A40" s="42" t="s">
        <v>111</v>
      </c>
      <c r="B40" s="43" t="s">
        <v>500</v>
      </c>
      <c r="C40" s="45" t="s">
        <v>33</v>
      </c>
      <c r="D40" s="45" t="s">
        <v>17</v>
      </c>
      <c r="E40" s="123" t="s">
        <v>18</v>
      </c>
      <c r="F40" s="125"/>
      <c r="G40" s="75" t="s">
        <v>93</v>
      </c>
      <c r="H40" s="45"/>
      <c r="I40" s="45"/>
      <c r="J40" s="46" t="s">
        <v>100</v>
      </c>
      <c r="K40" s="47">
        <f t="shared" si="1"/>
        <v>75350</v>
      </c>
      <c r="L40" s="48">
        <v>75350</v>
      </c>
      <c r="M40" s="56"/>
      <c r="N40" s="57" t="s">
        <v>46</v>
      </c>
      <c r="O40" s="51"/>
      <c r="P40" s="52"/>
      <c r="Q40" s="52"/>
      <c r="R40" s="53"/>
      <c r="S40" s="52"/>
      <c r="T40" s="52"/>
      <c r="U40" s="52"/>
      <c r="V40" s="52"/>
      <c r="W40" s="52"/>
      <c r="X40" s="52"/>
      <c r="Y40" s="52"/>
    </row>
    <row r="41" spans="1:25" s="23" customFormat="1" ht="58.5" customHeight="1" x14ac:dyDescent="0.25">
      <c r="A41" s="42" t="s">
        <v>158</v>
      </c>
      <c r="B41" s="43" t="s">
        <v>497</v>
      </c>
      <c r="C41" s="45" t="s">
        <v>150</v>
      </c>
      <c r="D41" s="45" t="s">
        <v>17</v>
      </c>
      <c r="E41" s="123" t="s">
        <v>18</v>
      </c>
      <c r="F41" s="125" t="s">
        <v>528</v>
      </c>
      <c r="G41" s="75" t="s">
        <v>93</v>
      </c>
      <c r="H41" s="45"/>
      <c r="I41" s="45"/>
      <c r="J41" s="46" t="s">
        <v>100</v>
      </c>
      <c r="K41" s="47">
        <f t="shared" si="1"/>
        <v>6950.77</v>
      </c>
      <c r="L41" s="48">
        <v>6950.77</v>
      </c>
      <c r="M41" s="56"/>
      <c r="N41" s="57" t="s">
        <v>46</v>
      </c>
      <c r="O41" s="51"/>
      <c r="P41" s="52"/>
      <c r="Q41" s="52"/>
      <c r="R41" s="53"/>
      <c r="S41" s="52"/>
      <c r="T41" s="52"/>
      <c r="U41" s="52"/>
      <c r="V41" s="52"/>
      <c r="W41" s="52"/>
      <c r="X41" s="52"/>
      <c r="Y41" s="52"/>
    </row>
    <row r="42" spans="1:25" s="23" customFormat="1" ht="81" customHeight="1" x14ac:dyDescent="0.25">
      <c r="A42" s="42" t="s">
        <v>422</v>
      </c>
      <c r="B42" s="43" t="s">
        <v>423</v>
      </c>
      <c r="C42" s="45" t="s">
        <v>151</v>
      </c>
      <c r="D42" s="45" t="s">
        <v>17</v>
      </c>
      <c r="E42" s="123" t="s">
        <v>18</v>
      </c>
      <c r="F42" s="125"/>
      <c r="G42" s="75" t="s">
        <v>93</v>
      </c>
      <c r="H42" s="45"/>
      <c r="I42" s="45"/>
      <c r="J42" s="46" t="s">
        <v>100</v>
      </c>
      <c r="K42" s="47">
        <f t="shared" si="1"/>
        <v>90000</v>
      </c>
      <c r="L42" s="48">
        <v>90000</v>
      </c>
      <c r="M42" s="49"/>
      <c r="N42" s="57" t="s">
        <v>46</v>
      </c>
      <c r="O42" s="51"/>
      <c r="P42" s="52"/>
      <c r="Q42" s="52"/>
      <c r="R42" s="53"/>
      <c r="S42" s="52"/>
      <c r="T42" s="52"/>
      <c r="U42" s="52"/>
      <c r="V42" s="52"/>
      <c r="W42" s="52"/>
      <c r="X42" s="52"/>
      <c r="Y42" s="52"/>
    </row>
    <row r="43" spans="1:25" s="23" customFormat="1" ht="81" customHeight="1" x14ac:dyDescent="0.25">
      <c r="A43" s="42" t="s">
        <v>156</v>
      </c>
      <c r="B43" s="43" t="s">
        <v>498</v>
      </c>
      <c r="C43" s="45" t="s">
        <v>166</v>
      </c>
      <c r="D43" s="45" t="s">
        <v>17</v>
      </c>
      <c r="E43" s="123" t="s">
        <v>18</v>
      </c>
      <c r="F43" s="125" t="s">
        <v>528</v>
      </c>
      <c r="G43" s="75" t="s">
        <v>93</v>
      </c>
      <c r="H43" s="45"/>
      <c r="I43" s="45"/>
      <c r="J43" s="46" t="s">
        <v>100</v>
      </c>
      <c r="K43" s="47">
        <f t="shared" si="1"/>
        <v>1700</v>
      </c>
      <c r="L43" s="48">
        <v>1700</v>
      </c>
      <c r="M43" s="56"/>
      <c r="N43" s="57" t="s">
        <v>46</v>
      </c>
      <c r="O43" s="51"/>
      <c r="P43" s="52"/>
      <c r="Q43" s="52"/>
      <c r="R43" s="53"/>
      <c r="S43" s="52"/>
      <c r="T43" s="52"/>
      <c r="U43" s="52"/>
      <c r="V43" s="52"/>
      <c r="W43" s="52"/>
      <c r="X43" s="52"/>
      <c r="Y43" s="52"/>
    </row>
    <row r="44" spans="1:25" s="23" customFormat="1" ht="114" customHeight="1" x14ac:dyDescent="0.25">
      <c r="A44" s="42" t="s">
        <v>159</v>
      </c>
      <c r="B44" s="43" t="s">
        <v>499</v>
      </c>
      <c r="C44" s="45" t="s">
        <v>152</v>
      </c>
      <c r="D44" s="45" t="s">
        <v>17</v>
      </c>
      <c r="E44" s="123" t="s">
        <v>18</v>
      </c>
      <c r="F44" s="125" t="s">
        <v>528</v>
      </c>
      <c r="G44" s="75" t="s">
        <v>93</v>
      </c>
      <c r="H44" s="45"/>
      <c r="I44" s="45"/>
      <c r="J44" s="46" t="s">
        <v>100</v>
      </c>
      <c r="K44" s="47">
        <f t="shared" si="1"/>
        <v>15900</v>
      </c>
      <c r="L44" s="48">
        <v>15900</v>
      </c>
      <c r="M44" s="56"/>
      <c r="N44" s="57" t="s">
        <v>46</v>
      </c>
      <c r="O44" s="51"/>
      <c r="P44" s="52"/>
      <c r="Q44" s="52"/>
      <c r="R44" s="53"/>
      <c r="S44" s="52"/>
      <c r="T44" s="52"/>
      <c r="U44" s="52"/>
      <c r="V44" s="52"/>
      <c r="W44" s="52"/>
      <c r="X44" s="52"/>
      <c r="Y44" s="52"/>
    </row>
    <row r="45" spans="1:25" s="23" customFormat="1" ht="57" customHeight="1" x14ac:dyDescent="0.25">
      <c r="A45" s="42" t="s">
        <v>161</v>
      </c>
      <c r="B45" s="43" t="s">
        <v>495</v>
      </c>
      <c r="C45" s="45" t="s">
        <v>152</v>
      </c>
      <c r="D45" s="45" t="s">
        <v>17</v>
      </c>
      <c r="E45" s="123" t="s">
        <v>18</v>
      </c>
      <c r="F45" s="125" t="s">
        <v>528</v>
      </c>
      <c r="G45" s="75" t="s">
        <v>93</v>
      </c>
      <c r="H45" s="45"/>
      <c r="I45" s="45"/>
      <c r="J45" s="46" t="s">
        <v>100</v>
      </c>
      <c r="K45" s="47">
        <f t="shared" si="1"/>
        <v>16387</v>
      </c>
      <c r="L45" s="48">
        <v>16387</v>
      </c>
      <c r="M45" s="56"/>
      <c r="N45" s="57" t="s">
        <v>46</v>
      </c>
      <c r="O45" s="51"/>
      <c r="P45" s="52"/>
      <c r="Q45" s="52"/>
      <c r="R45" s="53"/>
      <c r="S45" s="52"/>
      <c r="T45" s="52"/>
      <c r="U45" s="52"/>
      <c r="V45" s="52"/>
      <c r="W45" s="52"/>
      <c r="X45" s="52"/>
      <c r="Y45" s="52"/>
    </row>
    <row r="46" spans="1:25" s="23" customFormat="1" ht="61.5" customHeight="1" x14ac:dyDescent="0.25">
      <c r="A46" s="42" t="s">
        <v>160</v>
      </c>
      <c r="B46" s="43" t="s">
        <v>494</v>
      </c>
      <c r="C46" s="45" t="s">
        <v>153</v>
      </c>
      <c r="D46" s="45" t="s">
        <v>17</v>
      </c>
      <c r="E46" s="123" t="s">
        <v>18</v>
      </c>
      <c r="F46" s="125" t="s">
        <v>528</v>
      </c>
      <c r="G46" s="75" t="s">
        <v>93</v>
      </c>
      <c r="H46" s="45"/>
      <c r="I46" s="45"/>
      <c r="J46" s="46" t="s">
        <v>100</v>
      </c>
      <c r="K46" s="47">
        <f t="shared" si="1"/>
        <v>18350</v>
      </c>
      <c r="L46" s="48">
        <v>18350</v>
      </c>
      <c r="M46" s="56"/>
      <c r="N46" s="57" t="s">
        <v>46</v>
      </c>
      <c r="O46" s="51"/>
      <c r="P46" s="52"/>
      <c r="Q46" s="52"/>
      <c r="R46" s="53"/>
      <c r="S46" s="52"/>
      <c r="T46" s="52"/>
      <c r="U46" s="52"/>
      <c r="V46" s="52"/>
      <c r="W46" s="52"/>
      <c r="X46" s="52"/>
      <c r="Y46" s="52"/>
    </row>
    <row r="47" spans="1:25" s="23" customFormat="1" ht="84.75" customHeight="1" x14ac:dyDescent="0.25">
      <c r="A47" s="42" t="s">
        <v>110</v>
      </c>
      <c r="B47" s="43" t="s">
        <v>529</v>
      </c>
      <c r="C47" s="45" t="s">
        <v>47</v>
      </c>
      <c r="D47" s="45" t="s">
        <v>17</v>
      </c>
      <c r="E47" s="123" t="s">
        <v>18</v>
      </c>
      <c r="F47" s="125"/>
      <c r="G47" s="75" t="s">
        <v>93</v>
      </c>
      <c r="H47" s="45"/>
      <c r="I47" s="45"/>
      <c r="J47" s="46" t="s">
        <v>100</v>
      </c>
      <c r="K47" s="47">
        <f t="shared" si="1"/>
        <v>206000</v>
      </c>
      <c r="L47" s="48">
        <v>206000</v>
      </c>
      <c r="M47" s="56"/>
      <c r="N47" s="57" t="s">
        <v>46</v>
      </c>
      <c r="O47" s="51"/>
      <c r="P47" s="52"/>
      <c r="Q47" s="52"/>
      <c r="R47" s="53"/>
      <c r="S47" s="52"/>
      <c r="T47" s="52"/>
      <c r="U47" s="52"/>
      <c r="V47" s="52"/>
      <c r="W47" s="52"/>
      <c r="X47" s="52"/>
      <c r="Y47" s="52"/>
    </row>
    <row r="48" spans="1:25" s="23" customFormat="1" ht="108" customHeight="1" x14ac:dyDescent="0.25">
      <c r="A48" s="42" t="s">
        <v>157</v>
      </c>
      <c r="B48" s="43" t="s">
        <v>531</v>
      </c>
      <c r="C48" s="45" t="s">
        <v>154</v>
      </c>
      <c r="D48" s="45" t="s">
        <v>17</v>
      </c>
      <c r="E48" s="123" t="s">
        <v>18</v>
      </c>
      <c r="F48" s="125" t="s">
        <v>528</v>
      </c>
      <c r="G48" s="75" t="s">
        <v>93</v>
      </c>
      <c r="H48" s="45"/>
      <c r="I48" s="45"/>
      <c r="J48" s="46" t="s">
        <v>100</v>
      </c>
      <c r="K48" s="47">
        <f t="shared" si="1"/>
        <v>7160</v>
      </c>
      <c r="L48" s="48">
        <v>7160</v>
      </c>
      <c r="M48" s="56"/>
      <c r="N48" s="57" t="s">
        <v>46</v>
      </c>
      <c r="O48" s="51"/>
      <c r="P48" s="52"/>
      <c r="Q48" s="52"/>
      <c r="R48" s="53"/>
      <c r="S48" s="52"/>
      <c r="T48" s="52"/>
      <c r="U48" s="52"/>
      <c r="V48" s="52"/>
      <c r="W48" s="52"/>
      <c r="X48" s="52"/>
      <c r="Y48" s="52"/>
    </row>
    <row r="49" spans="1:25" s="23" customFormat="1" ht="116.25" customHeight="1" x14ac:dyDescent="0.25">
      <c r="A49" s="42" t="s">
        <v>109</v>
      </c>
      <c r="B49" s="43" t="s">
        <v>530</v>
      </c>
      <c r="C49" s="45" t="s">
        <v>30</v>
      </c>
      <c r="D49" s="45" t="s">
        <v>17</v>
      </c>
      <c r="E49" s="123" t="s">
        <v>18</v>
      </c>
      <c r="F49" s="125"/>
      <c r="G49" s="75" t="s">
        <v>93</v>
      </c>
      <c r="H49" s="45"/>
      <c r="I49" s="45"/>
      <c r="J49" s="46" t="s">
        <v>100</v>
      </c>
      <c r="K49" s="47">
        <f t="shared" si="1"/>
        <v>214500</v>
      </c>
      <c r="L49" s="48">
        <v>214500</v>
      </c>
      <c r="M49" s="49"/>
      <c r="N49" s="57" t="s">
        <v>46</v>
      </c>
      <c r="O49" s="51"/>
      <c r="P49" s="52"/>
      <c r="Q49" s="52"/>
      <c r="R49" s="53"/>
      <c r="S49" s="52"/>
      <c r="T49" s="52"/>
      <c r="U49" s="52"/>
      <c r="V49" s="52"/>
      <c r="W49" s="52"/>
      <c r="X49" s="52"/>
      <c r="Y49" s="52"/>
    </row>
    <row r="50" spans="1:25" s="23" customFormat="1" ht="51.75" customHeight="1" x14ac:dyDescent="0.25">
      <c r="A50" s="42" t="s">
        <v>106</v>
      </c>
      <c r="B50" s="43" t="s">
        <v>532</v>
      </c>
      <c r="C50" s="45" t="s">
        <v>168</v>
      </c>
      <c r="D50" s="45" t="s">
        <v>17</v>
      </c>
      <c r="E50" s="123" t="s">
        <v>18</v>
      </c>
      <c r="F50" s="125"/>
      <c r="G50" s="75" t="s">
        <v>93</v>
      </c>
      <c r="H50" s="45"/>
      <c r="I50" s="45"/>
      <c r="J50" s="46" t="s">
        <v>100</v>
      </c>
      <c r="K50" s="47">
        <f t="shared" si="1"/>
        <v>110600</v>
      </c>
      <c r="L50" s="48">
        <v>110600</v>
      </c>
      <c r="M50" s="56"/>
      <c r="N50" s="57" t="s">
        <v>46</v>
      </c>
      <c r="O50" s="51"/>
      <c r="P50" s="52"/>
      <c r="Q50" s="52"/>
      <c r="R50" s="53"/>
      <c r="S50" s="52"/>
      <c r="T50" s="52"/>
      <c r="U50" s="52"/>
      <c r="V50" s="52"/>
      <c r="W50" s="52"/>
      <c r="X50" s="52"/>
      <c r="Y50" s="52"/>
    </row>
    <row r="51" spans="1:25" s="23" customFormat="1" ht="63.75" customHeight="1" x14ac:dyDescent="0.25">
      <c r="A51" s="42" t="s">
        <v>104</v>
      </c>
      <c r="B51" s="43" t="s">
        <v>533</v>
      </c>
      <c r="C51" s="45" t="s">
        <v>27</v>
      </c>
      <c r="D51" s="45" t="s">
        <v>17</v>
      </c>
      <c r="E51" s="123" t="s">
        <v>18</v>
      </c>
      <c r="F51" s="125"/>
      <c r="G51" s="75" t="s">
        <v>93</v>
      </c>
      <c r="H51" s="45"/>
      <c r="I51" s="45"/>
      <c r="J51" s="46" t="s">
        <v>100</v>
      </c>
      <c r="K51" s="47">
        <f t="shared" si="1"/>
        <v>168120</v>
      </c>
      <c r="L51" s="48">
        <v>168120</v>
      </c>
      <c r="M51" s="56"/>
      <c r="N51" s="57" t="s">
        <v>46</v>
      </c>
      <c r="O51" s="51"/>
      <c r="P51" s="52"/>
      <c r="Q51" s="52"/>
      <c r="R51" s="53"/>
      <c r="S51" s="52"/>
      <c r="T51" s="52"/>
      <c r="U51" s="52"/>
      <c r="V51" s="52"/>
      <c r="W51" s="52"/>
      <c r="X51" s="52"/>
      <c r="Y51" s="52"/>
    </row>
    <row r="52" spans="1:25" s="23" customFormat="1" ht="58.5" customHeight="1" x14ac:dyDescent="0.25">
      <c r="A52" s="42" t="s">
        <v>108</v>
      </c>
      <c r="B52" s="43" t="s">
        <v>534</v>
      </c>
      <c r="C52" s="45" t="s">
        <v>24</v>
      </c>
      <c r="D52" s="45" t="s">
        <v>17</v>
      </c>
      <c r="E52" s="123" t="s">
        <v>18</v>
      </c>
      <c r="F52" s="125" t="s">
        <v>528</v>
      </c>
      <c r="G52" s="75" t="s">
        <v>93</v>
      </c>
      <c r="H52" s="45"/>
      <c r="I52" s="45"/>
      <c r="J52" s="46" t="s">
        <v>100</v>
      </c>
      <c r="K52" s="47">
        <f t="shared" si="1"/>
        <v>35000</v>
      </c>
      <c r="L52" s="48">
        <v>35000</v>
      </c>
      <c r="M52" s="56"/>
      <c r="N52" s="57" t="s">
        <v>46</v>
      </c>
      <c r="O52" s="51"/>
      <c r="P52" s="52"/>
      <c r="Q52" s="52"/>
      <c r="R52" s="53"/>
      <c r="S52" s="52">
        <v>50000</v>
      </c>
      <c r="T52" s="52"/>
      <c r="U52" s="52"/>
      <c r="V52" s="52"/>
      <c r="W52" s="52"/>
      <c r="X52" s="52"/>
      <c r="Y52" s="52"/>
    </row>
    <row r="53" spans="1:25" s="23" customFormat="1" ht="110.25" customHeight="1" x14ac:dyDescent="0.25">
      <c r="A53" s="42" t="s">
        <v>112</v>
      </c>
      <c r="B53" s="43" t="s">
        <v>535</v>
      </c>
      <c r="C53" s="45" t="s">
        <v>38</v>
      </c>
      <c r="D53" s="45" t="s">
        <v>420</v>
      </c>
      <c r="E53" s="123" t="s">
        <v>18</v>
      </c>
      <c r="F53" s="125"/>
      <c r="G53" s="75" t="s">
        <v>93</v>
      </c>
      <c r="H53" s="45"/>
      <c r="I53" s="45"/>
      <c r="J53" s="46" t="s">
        <v>100</v>
      </c>
      <c r="K53" s="47">
        <f t="shared" si="1"/>
        <v>80000</v>
      </c>
      <c r="L53" s="48">
        <v>80000</v>
      </c>
      <c r="M53" s="56"/>
      <c r="N53" s="57" t="s">
        <v>46</v>
      </c>
      <c r="O53" s="51"/>
      <c r="P53" s="52"/>
      <c r="Q53" s="52"/>
      <c r="R53" s="53"/>
      <c r="S53" s="52">
        <v>90000</v>
      </c>
      <c r="T53" s="52"/>
      <c r="U53" s="52"/>
      <c r="V53" s="52"/>
      <c r="W53" s="52"/>
      <c r="X53" s="52"/>
      <c r="Y53" s="52"/>
    </row>
    <row r="54" spans="1:25" ht="59.25" customHeight="1" x14ac:dyDescent="0.4">
      <c r="A54" s="129" t="s">
        <v>405</v>
      </c>
      <c r="B54" s="32" t="s">
        <v>412</v>
      </c>
      <c r="C54" s="132" t="s">
        <v>408</v>
      </c>
      <c r="D54" s="130"/>
      <c r="F54" s="1" t="s">
        <v>407</v>
      </c>
      <c r="K54" s="1"/>
      <c r="L54" s="1" t="s">
        <v>410</v>
      </c>
      <c r="R54" s="131"/>
    </row>
    <row r="55" spans="1:25" s="22" customFormat="1" x14ac:dyDescent="0.25">
      <c r="A55" s="27"/>
      <c r="B55" s="33"/>
      <c r="C55" s="2"/>
      <c r="M55" s="24"/>
      <c r="N55" s="24"/>
      <c r="P55" s="25"/>
      <c r="Q55" s="25"/>
      <c r="R55" s="26"/>
      <c r="S55" s="25"/>
      <c r="T55" s="25"/>
      <c r="U55" s="25"/>
      <c r="V55" s="25"/>
      <c r="W55" s="25"/>
      <c r="X55" s="25"/>
      <c r="Y55" s="25"/>
    </row>
    <row r="56" spans="1:25" s="22" customFormat="1" x14ac:dyDescent="0.25">
      <c r="A56" s="27"/>
      <c r="B56" s="33"/>
      <c r="C56" s="2"/>
      <c r="M56" s="24"/>
      <c r="N56" s="24"/>
      <c r="P56" s="25"/>
      <c r="Q56" s="25"/>
      <c r="R56" s="26"/>
      <c r="S56" s="25"/>
      <c r="T56" s="25"/>
      <c r="U56" s="25"/>
      <c r="V56" s="25"/>
      <c r="W56" s="25"/>
      <c r="X56" s="25"/>
      <c r="Y56" s="25"/>
    </row>
    <row r="57" spans="1:25" s="22" customFormat="1" ht="32.25" customHeight="1" x14ac:dyDescent="0.25">
      <c r="A57" s="28" t="s">
        <v>588</v>
      </c>
      <c r="B57" s="34" t="s">
        <v>542</v>
      </c>
      <c r="C57" s="133"/>
      <c r="D57" s="122" t="s">
        <v>586</v>
      </c>
      <c r="E57" s="122"/>
      <c r="F57" s="143" t="s">
        <v>409</v>
      </c>
      <c r="G57" s="143"/>
      <c r="H57" s="143"/>
      <c r="I57" s="143"/>
      <c r="J57" s="29"/>
      <c r="K57" s="29"/>
      <c r="L57" s="29" t="s">
        <v>411</v>
      </c>
      <c r="M57" s="24"/>
      <c r="N57" s="24"/>
      <c r="P57" s="25"/>
      <c r="Q57" s="25"/>
      <c r="R57" s="26"/>
      <c r="S57" s="25"/>
      <c r="T57" s="25"/>
      <c r="U57" s="25"/>
      <c r="V57" s="25"/>
      <c r="W57" s="25"/>
      <c r="X57" s="25"/>
      <c r="Y57" s="25"/>
    </row>
    <row r="58" spans="1:25" s="22" customFormat="1" ht="33.75" customHeight="1" x14ac:dyDescent="0.25">
      <c r="A58" s="21" t="s">
        <v>585</v>
      </c>
      <c r="B58" s="142" t="s">
        <v>413</v>
      </c>
      <c r="C58" s="23"/>
      <c r="D58" s="2" t="s">
        <v>587</v>
      </c>
      <c r="E58" s="2"/>
      <c r="F58" s="144" t="s">
        <v>543</v>
      </c>
      <c r="G58" s="144"/>
      <c r="H58" s="144"/>
      <c r="I58" s="144"/>
      <c r="L58" s="144" t="s">
        <v>188</v>
      </c>
      <c r="M58" s="144"/>
      <c r="N58" s="24"/>
      <c r="P58" s="25"/>
      <c r="Q58" s="25"/>
      <c r="R58" s="26"/>
      <c r="S58" s="25"/>
      <c r="T58" s="25"/>
      <c r="U58" s="25"/>
      <c r="V58" s="25"/>
      <c r="W58" s="25"/>
      <c r="X58" s="25"/>
      <c r="Y58" s="25"/>
    </row>
    <row r="59" spans="1:25" s="23" customFormat="1" ht="111.75" customHeight="1" x14ac:dyDescent="0.25">
      <c r="A59" s="42" t="s">
        <v>162</v>
      </c>
      <c r="B59" s="43" t="s">
        <v>421</v>
      </c>
      <c r="C59" s="85" t="s">
        <v>167</v>
      </c>
      <c r="D59" s="45" t="s">
        <v>17</v>
      </c>
      <c r="E59" s="123" t="s">
        <v>18</v>
      </c>
      <c r="F59" s="125"/>
      <c r="G59" s="75" t="s">
        <v>93</v>
      </c>
      <c r="H59" s="45"/>
      <c r="I59" s="45"/>
      <c r="J59" s="46" t="s">
        <v>100</v>
      </c>
      <c r="K59" s="47">
        <f t="shared" si="1"/>
        <v>295000</v>
      </c>
      <c r="L59" s="48">
        <v>295000</v>
      </c>
      <c r="M59" s="56"/>
      <c r="N59" s="57" t="s">
        <v>46</v>
      </c>
      <c r="O59" s="51"/>
      <c r="P59" s="52"/>
      <c r="Q59" s="52"/>
      <c r="R59" s="53"/>
      <c r="S59" s="52">
        <v>146000</v>
      </c>
      <c r="T59" s="52"/>
      <c r="U59" s="52"/>
      <c r="V59" s="52"/>
      <c r="W59" s="52"/>
      <c r="X59" s="52"/>
      <c r="Y59" s="52"/>
    </row>
    <row r="60" spans="1:25" s="90" customFormat="1" ht="27.75" customHeight="1" x14ac:dyDescent="0.25">
      <c r="A60" s="77"/>
      <c r="B60" s="78"/>
      <c r="C60" s="157" t="s">
        <v>49</v>
      </c>
      <c r="D60" s="158"/>
      <c r="E60" s="158"/>
      <c r="F60" s="158"/>
      <c r="G60" s="158"/>
      <c r="H60" s="158"/>
      <c r="I60" s="158"/>
      <c r="J60" s="159"/>
      <c r="K60" s="79">
        <f t="shared" ref="K60" si="2">SUM(L60:M60)</f>
        <v>1468319.77</v>
      </c>
      <c r="L60" s="80">
        <f>SUM(L30:L59)</f>
        <v>1468319.77</v>
      </c>
      <c r="M60" s="81"/>
      <c r="N60" s="81"/>
      <c r="O60" s="86"/>
      <c r="P60" s="87"/>
      <c r="Q60" s="88">
        <f>L60+283841.67</f>
        <v>1752161.44</v>
      </c>
      <c r="R60" s="89"/>
      <c r="S60" s="87">
        <v>4000</v>
      </c>
      <c r="T60" s="87"/>
      <c r="U60" s="87"/>
      <c r="V60" s="87"/>
      <c r="W60" s="87"/>
      <c r="X60" s="87"/>
      <c r="Y60" s="87"/>
    </row>
    <row r="61" spans="1:25" s="72" customFormat="1" ht="52.5" customHeight="1" x14ac:dyDescent="0.25">
      <c r="A61" s="67"/>
      <c r="B61" s="91" t="s">
        <v>414</v>
      </c>
      <c r="C61" s="69"/>
      <c r="D61" s="69"/>
      <c r="E61" s="84"/>
      <c r="F61" s="151"/>
      <c r="G61" s="152"/>
      <c r="H61" s="152"/>
      <c r="I61" s="152"/>
      <c r="J61" s="153"/>
      <c r="K61" s="151"/>
      <c r="L61" s="152"/>
      <c r="M61" s="152"/>
      <c r="N61" s="152"/>
      <c r="O61" s="153"/>
      <c r="P61" s="52"/>
      <c r="Q61" s="52"/>
      <c r="R61" s="53"/>
      <c r="S61" s="52">
        <v>5000</v>
      </c>
      <c r="T61" s="52"/>
      <c r="U61" s="52"/>
      <c r="V61" s="52"/>
      <c r="W61" s="52"/>
      <c r="X61" s="52"/>
      <c r="Y61" s="52"/>
    </row>
    <row r="62" spans="1:25" s="23" customFormat="1" ht="54" customHeight="1" x14ac:dyDescent="0.25">
      <c r="A62" s="42" t="s">
        <v>169</v>
      </c>
      <c r="B62" s="43" t="s">
        <v>198</v>
      </c>
      <c r="C62" s="45" t="s">
        <v>230</v>
      </c>
      <c r="D62" s="45" t="s">
        <v>17</v>
      </c>
      <c r="E62" s="123" t="s">
        <v>18</v>
      </c>
      <c r="F62" s="125" t="s">
        <v>528</v>
      </c>
      <c r="G62" s="75" t="s">
        <v>93</v>
      </c>
      <c r="H62" s="45"/>
      <c r="I62" s="45"/>
      <c r="J62" s="46" t="s">
        <v>100</v>
      </c>
      <c r="K62" s="47">
        <f>L62+M62</f>
        <v>20000</v>
      </c>
      <c r="L62" s="48">
        <v>20000</v>
      </c>
      <c r="M62" s="56"/>
      <c r="N62" s="57" t="s">
        <v>66</v>
      </c>
      <c r="O62" s="51"/>
      <c r="P62" s="52"/>
      <c r="Q62" s="52"/>
      <c r="R62" s="53"/>
      <c r="S62" s="52">
        <f>SUM(S52:S61)</f>
        <v>295000</v>
      </c>
      <c r="T62" s="52"/>
      <c r="U62" s="52"/>
      <c r="V62" s="52"/>
      <c r="W62" s="52"/>
      <c r="X62" s="52"/>
      <c r="Y62" s="52"/>
    </row>
    <row r="63" spans="1:25" s="23" customFormat="1" ht="102" customHeight="1" x14ac:dyDescent="0.25">
      <c r="A63" s="42" t="s">
        <v>170</v>
      </c>
      <c r="B63" s="43" t="s">
        <v>424</v>
      </c>
      <c r="C63" s="45" t="s">
        <v>189</v>
      </c>
      <c r="D63" s="45" t="s">
        <v>17</v>
      </c>
      <c r="E63" s="123" t="s">
        <v>18</v>
      </c>
      <c r="F63" s="125" t="s">
        <v>528</v>
      </c>
      <c r="G63" s="75" t="s">
        <v>93</v>
      </c>
      <c r="H63" s="45"/>
      <c r="I63" s="45"/>
      <c r="J63" s="46" t="s">
        <v>100</v>
      </c>
      <c r="K63" s="47">
        <f t="shared" ref="K63:K90" si="3">L63+M63</f>
        <v>25000</v>
      </c>
      <c r="L63" s="48">
        <v>25000</v>
      </c>
      <c r="M63" s="56"/>
      <c r="N63" s="57" t="s">
        <v>66</v>
      </c>
      <c r="O63" s="51"/>
      <c r="P63" s="52"/>
      <c r="Q63" s="52"/>
      <c r="R63" s="53"/>
      <c r="S63" s="52"/>
      <c r="T63" s="52"/>
      <c r="U63" s="52"/>
      <c r="V63" s="52"/>
      <c r="W63" s="52"/>
      <c r="X63" s="52"/>
      <c r="Y63" s="52"/>
    </row>
    <row r="64" spans="1:25" s="23" customFormat="1" ht="56.25" customHeight="1" x14ac:dyDescent="0.25">
      <c r="A64" s="42" t="s">
        <v>115</v>
      </c>
      <c r="B64" s="43" t="s">
        <v>198</v>
      </c>
      <c r="C64" s="45" t="s">
        <v>25</v>
      </c>
      <c r="D64" s="45" t="s">
        <v>17</v>
      </c>
      <c r="E64" s="123" t="s">
        <v>18</v>
      </c>
      <c r="F64" s="125" t="s">
        <v>528</v>
      </c>
      <c r="G64" s="75" t="s">
        <v>93</v>
      </c>
      <c r="H64" s="45"/>
      <c r="I64" s="45"/>
      <c r="J64" s="46" t="s">
        <v>100</v>
      </c>
      <c r="K64" s="47">
        <f t="shared" si="3"/>
        <v>2000</v>
      </c>
      <c r="L64" s="48">
        <v>2000</v>
      </c>
      <c r="M64" s="56"/>
      <c r="N64" s="57" t="s">
        <v>66</v>
      </c>
      <c r="O64" s="51"/>
      <c r="P64" s="52"/>
      <c r="Q64" s="52"/>
      <c r="R64" s="53"/>
      <c r="S64" s="52"/>
      <c r="T64" s="52"/>
      <c r="U64" s="52"/>
      <c r="V64" s="52"/>
      <c r="W64" s="52"/>
      <c r="X64" s="52"/>
      <c r="Y64" s="52"/>
    </row>
    <row r="65" spans="1:25" s="23" customFormat="1" ht="56.25" customHeight="1" x14ac:dyDescent="0.25">
      <c r="A65" s="42" t="s">
        <v>171</v>
      </c>
      <c r="B65" s="43" t="s">
        <v>200</v>
      </c>
      <c r="C65" s="45" t="s">
        <v>31</v>
      </c>
      <c r="D65" s="45" t="s">
        <v>17</v>
      </c>
      <c r="E65" s="123" t="s">
        <v>18</v>
      </c>
      <c r="F65" s="125" t="s">
        <v>528</v>
      </c>
      <c r="G65" s="75" t="s">
        <v>93</v>
      </c>
      <c r="H65" s="45"/>
      <c r="I65" s="45"/>
      <c r="J65" s="46" t="s">
        <v>100</v>
      </c>
      <c r="K65" s="47">
        <f t="shared" si="3"/>
        <v>1400</v>
      </c>
      <c r="L65" s="48">
        <v>1400</v>
      </c>
      <c r="M65" s="56"/>
      <c r="N65" s="57" t="s">
        <v>66</v>
      </c>
      <c r="O65" s="51"/>
      <c r="P65" s="52"/>
      <c r="Q65" s="52"/>
      <c r="R65" s="53"/>
      <c r="S65" s="52"/>
      <c r="T65" s="52"/>
      <c r="U65" s="52"/>
      <c r="V65" s="52"/>
      <c r="W65" s="52"/>
      <c r="X65" s="52"/>
      <c r="Y65" s="52"/>
    </row>
    <row r="66" spans="1:25" s="23" customFormat="1" ht="56.25" customHeight="1" x14ac:dyDescent="0.25">
      <c r="A66" s="42" t="s">
        <v>113</v>
      </c>
      <c r="B66" s="43" t="s">
        <v>201</v>
      </c>
      <c r="C66" s="45" t="s">
        <v>19</v>
      </c>
      <c r="D66" s="45" t="s">
        <v>17</v>
      </c>
      <c r="E66" s="123" t="s">
        <v>18</v>
      </c>
      <c r="F66" s="125" t="s">
        <v>528</v>
      </c>
      <c r="G66" s="75" t="s">
        <v>93</v>
      </c>
      <c r="H66" s="45"/>
      <c r="I66" s="45"/>
      <c r="J66" s="46" t="s">
        <v>100</v>
      </c>
      <c r="K66" s="47">
        <f t="shared" si="3"/>
        <v>42000</v>
      </c>
      <c r="L66" s="48">
        <v>42000</v>
      </c>
      <c r="M66" s="56"/>
      <c r="N66" s="57" t="s">
        <v>66</v>
      </c>
      <c r="O66" s="51"/>
      <c r="P66" s="52"/>
      <c r="Q66" s="52"/>
      <c r="R66" s="53"/>
      <c r="S66" s="52"/>
      <c r="T66" s="52"/>
      <c r="U66" s="52"/>
      <c r="V66" s="52"/>
      <c r="W66" s="52"/>
      <c r="X66" s="52"/>
      <c r="Y66" s="52"/>
    </row>
    <row r="67" spans="1:25" s="23" customFormat="1" ht="56.25" customHeight="1" x14ac:dyDescent="0.25">
      <c r="A67" s="42" t="s">
        <v>179</v>
      </c>
      <c r="B67" s="43" t="s">
        <v>173</v>
      </c>
      <c r="C67" s="45" t="s">
        <v>193</v>
      </c>
      <c r="D67" s="45" t="s">
        <v>17</v>
      </c>
      <c r="E67" s="123" t="s">
        <v>18</v>
      </c>
      <c r="F67" s="125" t="s">
        <v>528</v>
      </c>
      <c r="G67" s="75" t="s">
        <v>93</v>
      </c>
      <c r="H67" s="45"/>
      <c r="I67" s="45"/>
      <c r="J67" s="46" t="s">
        <v>100</v>
      </c>
      <c r="K67" s="47">
        <f t="shared" si="3"/>
        <v>2600</v>
      </c>
      <c r="L67" s="48">
        <v>2600</v>
      </c>
      <c r="M67" s="56"/>
      <c r="N67" s="57" t="s">
        <v>66</v>
      </c>
      <c r="O67" s="51"/>
      <c r="P67" s="52"/>
      <c r="Q67" s="52"/>
      <c r="R67" s="53"/>
      <c r="S67" s="52"/>
      <c r="T67" s="52"/>
      <c r="U67" s="52"/>
      <c r="V67" s="52"/>
      <c r="W67" s="52"/>
      <c r="X67" s="52"/>
      <c r="Y67" s="52"/>
    </row>
    <row r="68" spans="1:25" s="23" customFormat="1" ht="56.25" customHeight="1" x14ac:dyDescent="0.25">
      <c r="A68" s="42" t="s">
        <v>172</v>
      </c>
      <c r="B68" s="43" t="s">
        <v>173</v>
      </c>
      <c r="C68" s="45" t="s">
        <v>190</v>
      </c>
      <c r="D68" s="45" t="s">
        <v>17</v>
      </c>
      <c r="E68" s="123" t="s">
        <v>18</v>
      </c>
      <c r="F68" s="125" t="s">
        <v>528</v>
      </c>
      <c r="G68" s="75" t="s">
        <v>93</v>
      </c>
      <c r="H68" s="45"/>
      <c r="I68" s="45"/>
      <c r="J68" s="46" t="s">
        <v>100</v>
      </c>
      <c r="K68" s="47">
        <f t="shared" si="3"/>
        <v>2500</v>
      </c>
      <c r="L68" s="48">
        <v>2500</v>
      </c>
      <c r="M68" s="56"/>
      <c r="N68" s="57" t="s">
        <v>66</v>
      </c>
      <c r="O68" s="51"/>
      <c r="P68" s="52"/>
      <c r="Q68" s="52"/>
      <c r="R68" s="53"/>
      <c r="S68" s="52"/>
      <c r="T68" s="52"/>
      <c r="U68" s="52"/>
      <c r="V68" s="52"/>
      <c r="W68" s="52"/>
      <c r="X68" s="52"/>
      <c r="Y68" s="52"/>
    </row>
    <row r="69" spans="1:25" s="23" customFormat="1" ht="56.25" customHeight="1" x14ac:dyDescent="0.25">
      <c r="A69" s="42" t="s">
        <v>174</v>
      </c>
      <c r="B69" s="43" t="s">
        <v>198</v>
      </c>
      <c r="C69" s="45" t="s">
        <v>191</v>
      </c>
      <c r="D69" s="45" t="s">
        <v>17</v>
      </c>
      <c r="E69" s="123" t="s">
        <v>18</v>
      </c>
      <c r="F69" s="125" t="s">
        <v>528</v>
      </c>
      <c r="G69" s="75" t="s">
        <v>93</v>
      </c>
      <c r="H69" s="45"/>
      <c r="I69" s="45"/>
      <c r="J69" s="46" t="s">
        <v>100</v>
      </c>
      <c r="K69" s="47">
        <f t="shared" si="3"/>
        <v>20000</v>
      </c>
      <c r="L69" s="48">
        <v>20000</v>
      </c>
      <c r="M69" s="56"/>
      <c r="N69" s="57" t="s">
        <v>66</v>
      </c>
      <c r="O69" s="51"/>
      <c r="P69" s="52"/>
      <c r="Q69" s="52"/>
      <c r="R69" s="53"/>
      <c r="S69" s="52"/>
      <c r="T69" s="52"/>
      <c r="U69" s="52"/>
      <c r="V69" s="52"/>
      <c r="W69" s="52"/>
      <c r="X69" s="52"/>
      <c r="Y69" s="52"/>
    </row>
    <row r="70" spans="1:25" s="23" customFormat="1" ht="56.25" customHeight="1" x14ac:dyDescent="0.25">
      <c r="A70" s="42" t="s">
        <v>175</v>
      </c>
      <c r="B70" s="43" t="s">
        <v>199</v>
      </c>
      <c r="C70" s="45" t="s">
        <v>34</v>
      </c>
      <c r="D70" s="45" t="s">
        <v>17</v>
      </c>
      <c r="E70" s="123" t="s">
        <v>18</v>
      </c>
      <c r="F70" s="125" t="s">
        <v>528</v>
      </c>
      <c r="G70" s="75" t="s">
        <v>93</v>
      </c>
      <c r="H70" s="45"/>
      <c r="I70" s="45"/>
      <c r="J70" s="46" t="s">
        <v>100</v>
      </c>
      <c r="K70" s="47">
        <f t="shared" si="3"/>
        <v>20000</v>
      </c>
      <c r="L70" s="48">
        <v>20000</v>
      </c>
      <c r="M70" s="56"/>
      <c r="N70" s="57" t="s">
        <v>66</v>
      </c>
      <c r="O70" s="51"/>
      <c r="P70" s="52"/>
      <c r="Q70" s="52"/>
      <c r="R70" s="53"/>
      <c r="S70" s="52"/>
      <c r="T70" s="52"/>
      <c r="U70" s="52"/>
      <c r="V70" s="52"/>
      <c r="W70" s="52"/>
      <c r="X70" s="52"/>
      <c r="Y70" s="52"/>
    </row>
    <row r="71" spans="1:25" s="23" customFormat="1" ht="56.25" customHeight="1" x14ac:dyDescent="0.25">
      <c r="A71" s="42" t="s">
        <v>176</v>
      </c>
      <c r="B71" s="43" t="s">
        <v>198</v>
      </c>
      <c r="C71" s="45" t="s">
        <v>144</v>
      </c>
      <c r="D71" s="45" t="s">
        <v>17</v>
      </c>
      <c r="E71" s="123" t="s">
        <v>18</v>
      </c>
      <c r="F71" s="125" t="s">
        <v>528</v>
      </c>
      <c r="G71" s="75" t="s">
        <v>93</v>
      </c>
      <c r="H71" s="45"/>
      <c r="I71" s="45"/>
      <c r="J71" s="46" t="s">
        <v>100</v>
      </c>
      <c r="K71" s="47">
        <f t="shared" si="3"/>
        <v>2000</v>
      </c>
      <c r="L71" s="48">
        <v>2000</v>
      </c>
      <c r="M71" s="56"/>
      <c r="N71" s="57" t="s">
        <v>66</v>
      </c>
      <c r="O71" s="51"/>
      <c r="P71" s="52"/>
      <c r="Q71" s="52"/>
      <c r="R71" s="53"/>
      <c r="S71" s="52"/>
      <c r="T71" s="52"/>
      <c r="U71" s="52"/>
      <c r="V71" s="52"/>
      <c r="W71" s="52"/>
      <c r="X71" s="52"/>
      <c r="Y71" s="52"/>
    </row>
    <row r="72" spans="1:25" s="23" customFormat="1" ht="56.25" customHeight="1" x14ac:dyDescent="0.25">
      <c r="A72" s="42" t="s">
        <v>177</v>
      </c>
      <c r="B72" s="43" t="s">
        <v>198</v>
      </c>
      <c r="C72" s="45" t="s">
        <v>163</v>
      </c>
      <c r="D72" s="45" t="s">
        <v>17</v>
      </c>
      <c r="E72" s="123" t="s">
        <v>18</v>
      </c>
      <c r="F72" s="125" t="s">
        <v>528</v>
      </c>
      <c r="G72" s="75" t="s">
        <v>93</v>
      </c>
      <c r="H72" s="45"/>
      <c r="I72" s="45"/>
      <c r="J72" s="46" t="s">
        <v>100</v>
      </c>
      <c r="K72" s="47">
        <f t="shared" si="3"/>
        <v>3600</v>
      </c>
      <c r="L72" s="48">
        <v>3600</v>
      </c>
      <c r="M72" s="56"/>
      <c r="N72" s="57" t="s">
        <v>66</v>
      </c>
      <c r="O72" s="51"/>
      <c r="P72" s="52"/>
      <c r="Q72" s="52"/>
      <c r="R72" s="53"/>
      <c r="S72" s="52"/>
      <c r="T72" s="52"/>
      <c r="U72" s="52"/>
      <c r="V72" s="52"/>
      <c r="W72" s="52"/>
      <c r="X72" s="52"/>
      <c r="Y72" s="52"/>
    </row>
    <row r="73" spans="1:25" s="23" customFormat="1" ht="56.25" customHeight="1" x14ac:dyDescent="0.25">
      <c r="A73" s="42" t="s">
        <v>174</v>
      </c>
      <c r="B73" s="43" t="s">
        <v>198</v>
      </c>
      <c r="C73" s="45" t="s">
        <v>191</v>
      </c>
      <c r="D73" s="45" t="s">
        <v>17</v>
      </c>
      <c r="E73" s="123" t="s">
        <v>18</v>
      </c>
      <c r="F73" s="125" t="s">
        <v>528</v>
      </c>
      <c r="G73" s="75" t="s">
        <v>93</v>
      </c>
      <c r="H73" s="45"/>
      <c r="I73" s="45"/>
      <c r="J73" s="46" t="s">
        <v>100</v>
      </c>
      <c r="K73" s="47">
        <f t="shared" si="3"/>
        <v>3600</v>
      </c>
      <c r="L73" s="48">
        <v>3600</v>
      </c>
      <c r="M73" s="56"/>
      <c r="N73" s="57" t="s">
        <v>66</v>
      </c>
      <c r="O73" s="51"/>
      <c r="P73" s="52"/>
      <c r="Q73" s="52"/>
      <c r="R73" s="53"/>
      <c r="S73" s="52"/>
      <c r="T73" s="52"/>
      <c r="U73" s="52"/>
      <c r="V73" s="52"/>
      <c r="W73" s="52"/>
      <c r="X73" s="52"/>
      <c r="Y73" s="52"/>
    </row>
    <row r="74" spans="1:25" s="23" customFormat="1" ht="56.25" customHeight="1" x14ac:dyDescent="0.25">
      <c r="A74" s="42" t="s">
        <v>178</v>
      </c>
      <c r="B74" s="43" t="s">
        <v>173</v>
      </c>
      <c r="C74" s="45" t="s">
        <v>192</v>
      </c>
      <c r="D74" s="45" t="s">
        <v>17</v>
      </c>
      <c r="E74" s="123" t="s">
        <v>18</v>
      </c>
      <c r="F74" s="125" t="s">
        <v>528</v>
      </c>
      <c r="G74" s="75" t="s">
        <v>93</v>
      </c>
      <c r="H74" s="45"/>
      <c r="I74" s="45"/>
      <c r="J74" s="46" t="s">
        <v>100</v>
      </c>
      <c r="K74" s="47">
        <f t="shared" si="3"/>
        <v>14400</v>
      </c>
      <c r="L74" s="48">
        <v>14400</v>
      </c>
      <c r="M74" s="56"/>
      <c r="N74" s="57" t="s">
        <v>66</v>
      </c>
      <c r="O74" s="51"/>
      <c r="P74" s="52"/>
      <c r="Q74" s="52"/>
      <c r="R74" s="53"/>
      <c r="S74" s="52"/>
      <c r="T74" s="52"/>
      <c r="U74" s="52"/>
      <c r="V74" s="52"/>
      <c r="W74" s="52"/>
      <c r="X74" s="52"/>
      <c r="Y74" s="52"/>
    </row>
    <row r="75" spans="1:25" s="23" customFormat="1" ht="56.25" customHeight="1" x14ac:dyDescent="0.25">
      <c r="A75" s="42" t="s">
        <v>179</v>
      </c>
      <c r="B75" s="43" t="s">
        <v>198</v>
      </c>
      <c r="C75" s="45" t="s">
        <v>193</v>
      </c>
      <c r="D75" s="45" t="s">
        <v>17</v>
      </c>
      <c r="E75" s="123" t="s">
        <v>18</v>
      </c>
      <c r="F75" s="125" t="s">
        <v>528</v>
      </c>
      <c r="G75" s="75" t="s">
        <v>93</v>
      </c>
      <c r="H75" s="45"/>
      <c r="I75" s="45"/>
      <c r="J75" s="46" t="s">
        <v>100</v>
      </c>
      <c r="K75" s="47">
        <f t="shared" si="3"/>
        <v>3600</v>
      </c>
      <c r="L75" s="48">
        <v>3600</v>
      </c>
      <c r="M75" s="56"/>
      <c r="N75" s="57" t="s">
        <v>66</v>
      </c>
      <c r="O75" s="51"/>
      <c r="P75" s="52"/>
      <c r="Q75" s="52"/>
      <c r="R75" s="53"/>
      <c r="S75" s="52"/>
      <c r="T75" s="52"/>
      <c r="U75" s="52"/>
      <c r="V75" s="52"/>
      <c r="W75" s="52"/>
      <c r="X75" s="52"/>
      <c r="Y75" s="52"/>
    </row>
    <row r="76" spans="1:25" s="23" customFormat="1" ht="56.25" customHeight="1" x14ac:dyDescent="0.25">
      <c r="A76" s="42" t="s">
        <v>180</v>
      </c>
      <c r="B76" s="43" t="s">
        <v>198</v>
      </c>
      <c r="C76" s="45" t="s">
        <v>194</v>
      </c>
      <c r="D76" s="45" t="s">
        <v>17</v>
      </c>
      <c r="E76" s="123" t="s">
        <v>18</v>
      </c>
      <c r="F76" s="125" t="s">
        <v>528</v>
      </c>
      <c r="G76" s="75" t="s">
        <v>93</v>
      </c>
      <c r="H76" s="45"/>
      <c r="I76" s="45"/>
      <c r="J76" s="46" t="s">
        <v>100</v>
      </c>
      <c r="K76" s="47">
        <f t="shared" si="3"/>
        <v>14400</v>
      </c>
      <c r="L76" s="48">
        <v>14400</v>
      </c>
      <c r="M76" s="56"/>
      <c r="N76" s="57" t="s">
        <v>66</v>
      </c>
      <c r="O76" s="51"/>
      <c r="P76" s="52"/>
      <c r="Q76" s="52"/>
      <c r="R76" s="53"/>
      <c r="S76" s="52"/>
      <c r="T76" s="52"/>
      <c r="U76" s="52"/>
      <c r="V76" s="52"/>
      <c r="W76" s="52"/>
      <c r="X76" s="52"/>
      <c r="Y76" s="52"/>
    </row>
    <row r="77" spans="1:25" s="23" customFormat="1" ht="56.25" customHeight="1" x14ac:dyDescent="0.25">
      <c r="A77" s="42" t="s">
        <v>172</v>
      </c>
      <c r="B77" s="43" t="s">
        <v>198</v>
      </c>
      <c r="C77" s="45" t="s">
        <v>190</v>
      </c>
      <c r="D77" s="45" t="s">
        <v>17</v>
      </c>
      <c r="E77" s="123" t="s">
        <v>18</v>
      </c>
      <c r="F77" s="125" t="s">
        <v>528</v>
      </c>
      <c r="G77" s="75" t="s">
        <v>93</v>
      </c>
      <c r="H77" s="45"/>
      <c r="I77" s="45"/>
      <c r="J77" s="46" t="s">
        <v>100</v>
      </c>
      <c r="K77" s="47">
        <f t="shared" si="3"/>
        <v>3600</v>
      </c>
      <c r="L77" s="48">
        <v>3600</v>
      </c>
      <c r="M77" s="56"/>
      <c r="N77" s="57" t="s">
        <v>66</v>
      </c>
      <c r="O77" s="51"/>
      <c r="P77" s="52"/>
      <c r="Q77" s="52"/>
      <c r="R77" s="53"/>
      <c r="S77" s="52"/>
      <c r="T77" s="52"/>
      <c r="U77" s="52"/>
      <c r="V77" s="52"/>
      <c r="W77" s="52"/>
      <c r="X77" s="52"/>
      <c r="Y77" s="52"/>
    </row>
    <row r="78" spans="1:25" s="23" customFormat="1" ht="56.25" customHeight="1" x14ac:dyDescent="0.25">
      <c r="A78" s="42" t="s">
        <v>181</v>
      </c>
      <c r="B78" s="43" t="s">
        <v>198</v>
      </c>
      <c r="C78" s="45" t="s">
        <v>195</v>
      </c>
      <c r="D78" s="45" t="s">
        <v>17</v>
      </c>
      <c r="E78" s="123" t="s">
        <v>18</v>
      </c>
      <c r="F78" s="125" t="s">
        <v>528</v>
      </c>
      <c r="G78" s="75" t="s">
        <v>93</v>
      </c>
      <c r="H78" s="45"/>
      <c r="I78" s="45"/>
      <c r="J78" s="46" t="s">
        <v>100</v>
      </c>
      <c r="K78" s="47">
        <f t="shared" si="3"/>
        <v>23400</v>
      </c>
      <c r="L78" s="48">
        <v>23400</v>
      </c>
      <c r="M78" s="56"/>
      <c r="N78" s="57" t="s">
        <v>66</v>
      </c>
      <c r="O78" s="51"/>
      <c r="P78" s="52"/>
      <c r="Q78" s="52"/>
      <c r="R78" s="53"/>
      <c r="S78" s="52"/>
      <c r="T78" s="52"/>
      <c r="U78" s="52"/>
      <c r="V78" s="52"/>
      <c r="W78" s="52"/>
      <c r="X78" s="52"/>
      <c r="Y78" s="52"/>
    </row>
    <row r="79" spans="1:25" s="23" customFormat="1" ht="56.25" customHeight="1" x14ac:dyDescent="0.25">
      <c r="A79" s="42" t="s">
        <v>182</v>
      </c>
      <c r="B79" s="43" t="s">
        <v>198</v>
      </c>
      <c r="C79" s="45" t="s">
        <v>22</v>
      </c>
      <c r="D79" s="45" t="s">
        <v>17</v>
      </c>
      <c r="E79" s="123" t="s">
        <v>18</v>
      </c>
      <c r="F79" s="125" t="s">
        <v>528</v>
      </c>
      <c r="G79" s="75" t="s">
        <v>93</v>
      </c>
      <c r="H79" s="45"/>
      <c r="I79" s="45"/>
      <c r="J79" s="46" t="s">
        <v>100</v>
      </c>
      <c r="K79" s="47">
        <f t="shared" si="3"/>
        <v>1650</v>
      </c>
      <c r="L79" s="48">
        <v>1650</v>
      </c>
      <c r="M79" s="56"/>
      <c r="N79" s="57" t="s">
        <v>66</v>
      </c>
      <c r="O79" s="51"/>
      <c r="P79" s="52"/>
      <c r="Q79" s="52"/>
      <c r="R79" s="53"/>
      <c r="S79" s="52"/>
      <c r="T79" s="52"/>
      <c r="U79" s="52"/>
      <c r="V79" s="52"/>
      <c r="W79" s="52"/>
      <c r="X79" s="52"/>
      <c r="Y79" s="52"/>
    </row>
    <row r="80" spans="1:25" s="23" customFormat="1" ht="56.25" customHeight="1" x14ac:dyDescent="0.25">
      <c r="A80" s="42" t="s">
        <v>183</v>
      </c>
      <c r="B80" s="43" t="s">
        <v>198</v>
      </c>
      <c r="C80" s="45" t="s">
        <v>33</v>
      </c>
      <c r="D80" s="45" t="s">
        <v>17</v>
      </c>
      <c r="E80" s="123" t="s">
        <v>18</v>
      </c>
      <c r="F80" s="125" t="s">
        <v>528</v>
      </c>
      <c r="G80" s="75" t="s">
        <v>93</v>
      </c>
      <c r="H80" s="45"/>
      <c r="I80" s="45"/>
      <c r="J80" s="46" t="s">
        <v>100</v>
      </c>
      <c r="K80" s="47">
        <f t="shared" si="3"/>
        <v>28800</v>
      </c>
      <c r="L80" s="48">
        <v>28800</v>
      </c>
      <c r="M80" s="56"/>
      <c r="N80" s="57" t="s">
        <v>66</v>
      </c>
      <c r="O80" s="51"/>
      <c r="P80" s="52"/>
      <c r="Q80" s="52"/>
      <c r="R80" s="53"/>
      <c r="S80" s="52"/>
      <c r="T80" s="52"/>
      <c r="U80" s="52"/>
      <c r="V80" s="52"/>
      <c r="W80" s="52"/>
      <c r="X80" s="52"/>
      <c r="Y80" s="52"/>
    </row>
    <row r="81" spans="1:25" s="23" customFormat="1" ht="56.25" customHeight="1" x14ac:dyDescent="0.25">
      <c r="A81" s="42" t="s">
        <v>184</v>
      </c>
      <c r="B81" s="43" t="s">
        <v>198</v>
      </c>
      <c r="C81" s="45" t="s">
        <v>150</v>
      </c>
      <c r="D81" s="45" t="s">
        <v>17</v>
      </c>
      <c r="E81" s="123" t="s">
        <v>18</v>
      </c>
      <c r="F81" s="125" t="s">
        <v>528</v>
      </c>
      <c r="G81" s="75" t="s">
        <v>93</v>
      </c>
      <c r="H81" s="45"/>
      <c r="I81" s="45"/>
      <c r="J81" s="46" t="s">
        <v>100</v>
      </c>
      <c r="K81" s="47">
        <f t="shared" si="3"/>
        <v>5400</v>
      </c>
      <c r="L81" s="48">
        <v>5400</v>
      </c>
      <c r="M81" s="56"/>
      <c r="N81" s="57" t="s">
        <v>66</v>
      </c>
      <c r="O81" s="51"/>
      <c r="P81" s="52"/>
      <c r="Q81" s="52"/>
      <c r="R81" s="53"/>
      <c r="S81" s="52"/>
      <c r="T81" s="52"/>
      <c r="U81" s="52"/>
      <c r="V81" s="52"/>
      <c r="W81" s="52"/>
      <c r="X81" s="52"/>
      <c r="Y81" s="52"/>
    </row>
    <row r="82" spans="1:25" s="23" customFormat="1" ht="56.25" customHeight="1" x14ac:dyDescent="0.25">
      <c r="A82" s="42" t="s">
        <v>185</v>
      </c>
      <c r="B82" s="43" t="s">
        <v>198</v>
      </c>
      <c r="C82" s="45" t="s">
        <v>36</v>
      </c>
      <c r="D82" s="45" t="s">
        <v>17</v>
      </c>
      <c r="E82" s="123" t="s">
        <v>18</v>
      </c>
      <c r="F82" s="125" t="s">
        <v>528</v>
      </c>
      <c r="G82" s="75" t="s">
        <v>93</v>
      </c>
      <c r="H82" s="45"/>
      <c r="I82" s="45"/>
      <c r="J82" s="46" t="s">
        <v>100</v>
      </c>
      <c r="K82" s="47">
        <f t="shared" si="3"/>
        <v>21250</v>
      </c>
      <c r="L82" s="48">
        <v>21250</v>
      </c>
      <c r="M82" s="56"/>
      <c r="N82" s="57" t="s">
        <v>66</v>
      </c>
      <c r="O82" s="51"/>
      <c r="P82" s="52"/>
      <c r="Q82" s="52"/>
      <c r="R82" s="53"/>
      <c r="S82" s="52"/>
      <c r="T82" s="52"/>
      <c r="U82" s="52"/>
      <c r="V82" s="52"/>
      <c r="W82" s="52"/>
      <c r="X82" s="52"/>
      <c r="Y82" s="52"/>
    </row>
    <row r="83" spans="1:25" ht="59.25" customHeight="1" x14ac:dyDescent="0.4">
      <c r="A83" s="129" t="s">
        <v>405</v>
      </c>
      <c r="B83" s="32" t="s">
        <v>412</v>
      </c>
      <c r="C83" s="132" t="s">
        <v>408</v>
      </c>
      <c r="D83" s="130"/>
      <c r="F83" s="1" t="s">
        <v>407</v>
      </c>
      <c r="K83" s="1"/>
      <c r="L83" s="1" t="s">
        <v>410</v>
      </c>
      <c r="R83" s="131"/>
    </row>
    <row r="84" spans="1:25" s="22" customFormat="1" x14ac:dyDescent="0.25">
      <c r="A84" s="27"/>
      <c r="B84" s="33"/>
      <c r="C84" s="2"/>
      <c r="M84" s="24"/>
      <c r="N84" s="24"/>
      <c r="P84" s="25"/>
      <c r="Q84" s="25"/>
      <c r="R84" s="26"/>
      <c r="S84" s="25"/>
      <c r="T84" s="25"/>
      <c r="U84" s="25"/>
      <c r="V84" s="25"/>
      <c r="W84" s="25"/>
      <c r="X84" s="25"/>
      <c r="Y84" s="25"/>
    </row>
    <row r="85" spans="1:25" s="22" customFormat="1" x14ac:dyDescent="0.25">
      <c r="A85" s="27"/>
      <c r="B85" s="33"/>
      <c r="C85" s="2"/>
      <c r="M85" s="24"/>
      <c r="N85" s="24"/>
      <c r="P85" s="25"/>
      <c r="Q85" s="25"/>
      <c r="R85" s="26"/>
      <c r="S85" s="25"/>
      <c r="T85" s="25"/>
      <c r="U85" s="25"/>
      <c r="V85" s="25"/>
      <c r="W85" s="25"/>
      <c r="X85" s="25"/>
      <c r="Y85" s="25"/>
    </row>
    <row r="86" spans="1:25" s="22" customFormat="1" ht="32.25" customHeight="1" x14ac:dyDescent="0.25">
      <c r="A86" s="28" t="s">
        <v>588</v>
      </c>
      <c r="B86" s="34" t="s">
        <v>542</v>
      </c>
      <c r="C86" s="133"/>
      <c r="D86" s="122" t="s">
        <v>586</v>
      </c>
      <c r="E86" s="122"/>
      <c r="F86" s="143" t="s">
        <v>409</v>
      </c>
      <c r="G86" s="143"/>
      <c r="H86" s="143"/>
      <c r="I86" s="143"/>
      <c r="J86" s="29"/>
      <c r="K86" s="29"/>
      <c r="L86" s="29" t="s">
        <v>411</v>
      </c>
      <c r="M86" s="24"/>
      <c r="N86" s="24"/>
      <c r="P86" s="25"/>
      <c r="Q86" s="25"/>
      <c r="R86" s="26"/>
      <c r="S86" s="25"/>
      <c r="T86" s="25"/>
      <c r="U86" s="25"/>
      <c r="V86" s="25"/>
      <c r="W86" s="25"/>
      <c r="X86" s="25"/>
      <c r="Y86" s="25"/>
    </row>
    <row r="87" spans="1:25" s="22" customFormat="1" ht="33.75" customHeight="1" x14ac:dyDescent="0.25">
      <c r="A87" s="21" t="s">
        <v>585</v>
      </c>
      <c r="B87" s="142" t="s">
        <v>413</v>
      </c>
      <c r="C87" s="23"/>
      <c r="D87" s="2" t="s">
        <v>587</v>
      </c>
      <c r="E87" s="2"/>
      <c r="F87" s="144" t="s">
        <v>543</v>
      </c>
      <c r="G87" s="144"/>
      <c r="H87" s="144"/>
      <c r="I87" s="144"/>
      <c r="L87" s="144" t="s">
        <v>188</v>
      </c>
      <c r="M87" s="144"/>
      <c r="N87" s="24"/>
      <c r="P87" s="25"/>
      <c r="Q87" s="25"/>
      <c r="R87" s="26"/>
      <c r="S87" s="25"/>
      <c r="T87" s="25"/>
      <c r="U87" s="25"/>
      <c r="V87" s="25"/>
      <c r="W87" s="25"/>
      <c r="X87" s="25"/>
      <c r="Y87" s="25"/>
    </row>
    <row r="88" spans="1:25" s="23" customFormat="1" ht="56.25" customHeight="1" x14ac:dyDescent="0.25">
      <c r="A88" s="42" t="s">
        <v>186</v>
      </c>
      <c r="B88" s="43" t="s">
        <v>198</v>
      </c>
      <c r="C88" s="45" t="s">
        <v>196</v>
      </c>
      <c r="D88" s="45" t="s">
        <v>17</v>
      </c>
      <c r="E88" s="123" t="s">
        <v>18</v>
      </c>
      <c r="F88" s="125" t="s">
        <v>528</v>
      </c>
      <c r="G88" s="75" t="s">
        <v>93</v>
      </c>
      <c r="H88" s="45"/>
      <c r="I88" s="45"/>
      <c r="J88" s="46" t="s">
        <v>100</v>
      </c>
      <c r="K88" s="47">
        <f t="shared" si="3"/>
        <v>5000</v>
      </c>
      <c r="L88" s="48">
        <v>5000</v>
      </c>
      <c r="M88" s="56"/>
      <c r="N88" s="57" t="s">
        <v>66</v>
      </c>
      <c r="O88" s="51"/>
      <c r="P88" s="52"/>
      <c r="Q88" s="52"/>
      <c r="R88" s="53"/>
      <c r="S88" s="52"/>
      <c r="T88" s="52"/>
      <c r="U88" s="52"/>
      <c r="V88" s="52"/>
      <c r="W88" s="52"/>
      <c r="X88" s="52"/>
      <c r="Y88" s="52"/>
    </row>
    <row r="89" spans="1:25" s="23" customFormat="1" ht="56.25" customHeight="1" x14ac:dyDescent="0.25">
      <c r="A89" s="42" t="s">
        <v>114</v>
      </c>
      <c r="B89" s="43" t="s">
        <v>198</v>
      </c>
      <c r="C89" s="45" t="s">
        <v>16</v>
      </c>
      <c r="D89" s="45" t="s">
        <v>17</v>
      </c>
      <c r="E89" s="123" t="s">
        <v>18</v>
      </c>
      <c r="F89" s="125" t="s">
        <v>528</v>
      </c>
      <c r="G89" s="75" t="s">
        <v>93</v>
      </c>
      <c r="H89" s="45"/>
      <c r="I89" s="45"/>
      <c r="J89" s="46" t="s">
        <v>100</v>
      </c>
      <c r="K89" s="47">
        <f t="shared" si="3"/>
        <v>11000</v>
      </c>
      <c r="L89" s="48">
        <v>11000</v>
      </c>
      <c r="M89" s="56"/>
      <c r="N89" s="57" t="s">
        <v>66</v>
      </c>
      <c r="O89" s="51"/>
      <c r="P89" s="52"/>
      <c r="Q89" s="52"/>
      <c r="R89" s="53"/>
      <c r="S89" s="52"/>
      <c r="T89" s="52"/>
      <c r="U89" s="52"/>
      <c r="V89" s="52"/>
      <c r="W89" s="52"/>
      <c r="X89" s="52"/>
      <c r="Y89" s="52"/>
    </row>
    <row r="90" spans="1:25" s="23" customFormat="1" ht="56.25" customHeight="1" x14ac:dyDescent="0.25">
      <c r="A90" s="42" t="s">
        <v>187</v>
      </c>
      <c r="B90" s="43" t="s">
        <v>198</v>
      </c>
      <c r="C90" s="45" t="s">
        <v>197</v>
      </c>
      <c r="D90" s="45" t="s">
        <v>17</v>
      </c>
      <c r="E90" s="123" t="s">
        <v>18</v>
      </c>
      <c r="F90" s="125" t="s">
        <v>528</v>
      </c>
      <c r="G90" s="75" t="s">
        <v>93</v>
      </c>
      <c r="H90" s="45"/>
      <c r="I90" s="45"/>
      <c r="J90" s="46" t="s">
        <v>100</v>
      </c>
      <c r="K90" s="47">
        <f t="shared" si="3"/>
        <v>2000</v>
      </c>
      <c r="L90" s="48">
        <v>2000</v>
      </c>
      <c r="M90" s="56"/>
      <c r="N90" s="57" t="s">
        <v>66</v>
      </c>
      <c r="O90" s="51"/>
      <c r="P90" s="52"/>
      <c r="Q90" s="52"/>
      <c r="R90" s="53"/>
      <c r="S90" s="52"/>
      <c r="T90" s="52"/>
      <c r="U90" s="52"/>
      <c r="V90" s="52"/>
      <c r="W90" s="52"/>
      <c r="X90" s="52"/>
      <c r="Y90" s="52"/>
    </row>
    <row r="91" spans="1:25" s="90" customFormat="1" ht="25.5" customHeight="1" x14ac:dyDescent="0.25">
      <c r="A91" s="202" t="s">
        <v>417</v>
      </c>
      <c r="B91" s="203"/>
      <c r="C91" s="203"/>
      <c r="D91" s="203"/>
      <c r="E91" s="203"/>
      <c r="F91" s="203"/>
      <c r="G91" s="203"/>
      <c r="H91" s="203"/>
      <c r="I91" s="203"/>
      <c r="J91" s="204"/>
      <c r="K91" s="79">
        <f t="shared" ref="K91" si="4">SUM(L91:M91)</f>
        <v>279200</v>
      </c>
      <c r="L91" s="80">
        <f>SUM(L62:L90)</f>
        <v>279200</v>
      </c>
      <c r="M91" s="92"/>
      <c r="N91" s="92"/>
      <c r="O91" s="86"/>
      <c r="P91" s="87"/>
      <c r="Q91" s="87"/>
      <c r="R91" s="89"/>
      <c r="S91" s="87"/>
      <c r="T91" s="87"/>
      <c r="U91" s="87"/>
      <c r="V91" s="87"/>
      <c r="W91" s="87"/>
      <c r="X91" s="87"/>
      <c r="Y91" s="87"/>
    </row>
    <row r="92" spans="1:25" s="72" customFormat="1" ht="57" customHeight="1" x14ac:dyDescent="0.25">
      <c r="A92" s="67"/>
      <c r="B92" s="93" t="s">
        <v>415</v>
      </c>
      <c r="C92" s="69"/>
      <c r="D92" s="69"/>
      <c r="E92" s="84"/>
      <c r="F92" s="151"/>
      <c r="G92" s="152"/>
      <c r="H92" s="152"/>
      <c r="I92" s="152"/>
      <c r="J92" s="153"/>
      <c r="K92" s="151"/>
      <c r="L92" s="152"/>
      <c r="M92" s="152"/>
      <c r="N92" s="152"/>
      <c r="O92" s="153"/>
      <c r="P92" s="52"/>
      <c r="Q92" s="52"/>
      <c r="R92" s="53"/>
      <c r="S92" s="52"/>
      <c r="T92" s="52"/>
      <c r="U92" s="52"/>
      <c r="V92" s="52"/>
      <c r="W92" s="52"/>
      <c r="X92" s="52"/>
      <c r="Y92" s="52"/>
    </row>
    <row r="93" spans="1:25" s="23" customFormat="1" ht="83.25" customHeight="1" x14ac:dyDescent="0.25">
      <c r="A93" s="42" t="s">
        <v>203</v>
      </c>
      <c r="B93" s="43" t="s">
        <v>225</v>
      </c>
      <c r="C93" s="45" t="s">
        <v>229</v>
      </c>
      <c r="D93" s="45" t="s">
        <v>17</v>
      </c>
      <c r="E93" s="123" t="s">
        <v>18</v>
      </c>
      <c r="F93" s="125" t="s">
        <v>528</v>
      </c>
      <c r="G93" s="75" t="s">
        <v>93</v>
      </c>
      <c r="H93" s="45"/>
      <c r="I93" s="45"/>
      <c r="J93" s="46" t="s">
        <v>100</v>
      </c>
      <c r="K93" s="47">
        <f>L93+M93</f>
        <v>30000</v>
      </c>
      <c r="L93" s="48">
        <v>30000</v>
      </c>
      <c r="M93" s="56"/>
      <c r="N93" s="57" t="s">
        <v>67</v>
      </c>
      <c r="O93" s="51"/>
      <c r="P93" s="52"/>
      <c r="Q93" s="52"/>
      <c r="R93" s="53"/>
      <c r="S93" s="52"/>
      <c r="T93" s="52"/>
      <c r="U93" s="52"/>
      <c r="V93" s="52"/>
      <c r="W93" s="52"/>
      <c r="X93" s="52"/>
      <c r="Y93" s="52"/>
    </row>
    <row r="94" spans="1:25" s="23" customFormat="1" ht="58.5" customHeight="1" x14ac:dyDescent="0.25">
      <c r="A94" s="42" t="s">
        <v>208</v>
      </c>
      <c r="B94" s="43" t="s">
        <v>226</v>
      </c>
      <c r="C94" s="45" t="s">
        <v>48</v>
      </c>
      <c r="D94" s="45" t="s">
        <v>17</v>
      </c>
      <c r="E94" s="123" t="s">
        <v>18</v>
      </c>
      <c r="F94" s="125"/>
      <c r="G94" s="75" t="s">
        <v>93</v>
      </c>
      <c r="H94" s="45"/>
      <c r="I94" s="45"/>
      <c r="J94" s="46" t="s">
        <v>100</v>
      </c>
      <c r="K94" s="47">
        <f t="shared" ref="K94:K121" si="5">L94+M94</f>
        <v>100000</v>
      </c>
      <c r="L94" s="48">
        <v>100000</v>
      </c>
      <c r="M94" s="56"/>
      <c r="N94" s="57" t="s">
        <v>67</v>
      </c>
      <c r="O94" s="51"/>
      <c r="P94" s="52"/>
      <c r="Q94" s="52"/>
      <c r="R94" s="53"/>
      <c r="S94" s="52"/>
      <c r="T94" s="52"/>
      <c r="U94" s="52"/>
      <c r="V94" s="52"/>
      <c r="W94" s="52"/>
      <c r="X94" s="52"/>
      <c r="Y94" s="52"/>
    </row>
    <row r="95" spans="1:25" s="23" customFormat="1" ht="82.5" customHeight="1" x14ac:dyDescent="0.25">
      <c r="A95" s="42" t="s">
        <v>204</v>
      </c>
      <c r="B95" s="43" t="s">
        <v>227</v>
      </c>
      <c r="C95" s="45" t="s">
        <v>230</v>
      </c>
      <c r="D95" s="45" t="s">
        <v>17</v>
      </c>
      <c r="E95" s="123" t="s">
        <v>18</v>
      </c>
      <c r="F95" s="125"/>
      <c r="G95" s="75" t="s">
        <v>93</v>
      </c>
      <c r="H95" s="45"/>
      <c r="I95" s="45"/>
      <c r="J95" s="46" t="s">
        <v>100</v>
      </c>
      <c r="K95" s="47">
        <f t="shared" si="5"/>
        <v>150000</v>
      </c>
      <c r="L95" s="48">
        <v>150000</v>
      </c>
      <c r="M95" s="56"/>
      <c r="N95" s="57" t="s">
        <v>67</v>
      </c>
      <c r="O95" s="51"/>
      <c r="P95" s="52"/>
      <c r="Q95" s="52"/>
      <c r="R95" s="53"/>
      <c r="S95" s="52"/>
      <c r="T95" s="52"/>
      <c r="U95" s="52"/>
      <c r="V95" s="52"/>
      <c r="W95" s="52"/>
      <c r="X95" s="52"/>
      <c r="Y95" s="52"/>
    </row>
    <row r="96" spans="1:25" s="23" customFormat="1" ht="80.25" customHeight="1" x14ac:dyDescent="0.25">
      <c r="A96" s="42" t="s">
        <v>207</v>
      </c>
      <c r="B96" s="43" t="s">
        <v>228</v>
      </c>
      <c r="C96" s="45" t="s">
        <v>31</v>
      </c>
      <c r="D96" s="45" t="s">
        <v>17</v>
      </c>
      <c r="E96" s="123" t="s">
        <v>18</v>
      </c>
      <c r="F96" s="125" t="s">
        <v>528</v>
      </c>
      <c r="G96" s="75" t="s">
        <v>93</v>
      </c>
      <c r="H96" s="45"/>
      <c r="I96" s="45"/>
      <c r="J96" s="46" t="s">
        <v>100</v>
      </c>
      <c r="K96" s="47">
        <f t="shared" si="5"/>
        <v>20000</v>
      </c>
      <c r="L96" s="48">
        <v>20000</v>
      </c>
      <c r="M96" s="56"/>
      <c r="N96" s="57" t="s">
        <v>67</v>
      </c>
      <c r="O96" s="51"/>
      <c r="P96" s="52"/>
      <c r="Q96" s="52"/>
      <c r="R96" s="53"/>
      <c r="S96" s="52"/>
      <c r="T96" s="52"/>
      <c r="U96" s="52"/>
      <c r="V96" s="52"/>
      <c r="W96" s="52"/>
      <c r="X96" s="52"/>
      <c r="Y96" s="52"/>
    </row>
    <row r="97" spans="1:25" s="23" customFormat="1" ht="60" customHeight="1" x14ac:dyDescent="0.25">
      <c r="A97" s="42" t="s">
        <v>205</v>
      </c>
      <c r="B97" s="43" t="s">
        <v>234</v>
      </c>
      <c r="C97" s="45" t="s">
        <v>32</v>
      </c>
      <c r="D97" s="45" t="s">
        <v>17</v>
      </c>
      <c r="E97" s="123" t="s">
        <v>18</v>
      </c>
      <c r="F97" s="125" t="s">
        <v>528</v>
      </c>
      <c r="G97" s="75" t="s">
        <v>93</v>
      </c>
      <c r="H97" s="45"/>
      <c r="I97" s="45"/>
      <c r="J97" s="46" t="s">
        <v>100</v>
      </c>
      <c r="K97" s="47">
        <f t="shared" si="5"/>
        <v>35000</v>
      </c>
      <c r="L97" s="48">
        <v>35000</v>
      </c>
      <c r="M97" s="56"/>
      <c r="N97" s="57" t="s">
        <v>67</v>
      </c>
      <c r="O97" s="51"/>
      <c r="P97" s="52"/>
      <c r="Q97" s="52"/>
      <c r="R97" s="53"/>
      <c r="S97" s="52"/>
      <c r="T97" s="52"/>
      <c r="U97" s="52"/>
      <c r="V97" s="52"/>
      <c r="W97" s="52"/>
      <c r="X97" s="52"/>
      <c r="Y97" s="52"/>
    </row>
    <row r="98" spans="1:25" s="23" customFormat="1" ht="54.75" customHeight="1" x14ac:dyDescent="0.25">
      <c r="A98" s="42" t="s">
        <v>206</v>
      </c>
      <c r="B98" s="43" t="s">
        <v>235</v>
      </c>
      <c r="C98" s="45" t="s">
        <v>34</v>
      </c>
      <c r="D98" s="45" t="s">
        <v>17</v>
      </c>
      <c r="E98" s="123" t="s">
        <v>18</v>
      </c>
      <c r="F98" s="125" t="s">
        <v>528</v>
      </c>
      <c r="G98" s="75" t="s">
        <v>93</v>
      </c>
      <c r="H98" s="45"/>
      <c r="I98" s="45"/>
      <c r="J98" s="46" t="s">
        <v>100</v>
      </c>
      <c r="K98" s="47">
        <f t="shared" si="5"/>
        <v>20000</v>
      </c>
      <c r="L98" s="48">
        <v>20000</v>
      </c>
      <c r="M98" s="56"/>
      <c r="N98" s="57" t="s">
        <v>67</v>
      </c>
      <c r="O98" s="51"/>
      <c r="P98" s="52"/>
      <c r="Q98" s="52"/>
      <c r="R98" s="53"/>
      <c r="S98" s="52"/>
      <c r="T98" s="52"/>
      <c r="U98" s="52"/>
      <c r="V98" s="52"/>
      <c r="W98" s="52"/>
      <c r="X98" s="52"/>
      <c r="Y98" s="52"/>
    </row>
    <row r="99" spans="1:25" s="23" customFormat="1" ht="59.25" customHeight="1" x14ac:dyDescent="0.25">
      <c r="A99" s="42" t="s">
        <v>209</v>
      </c>
      <c r="B99" s="43" t="s">
        <v>236</v>
      </c>
      <c r="C99" s="45" t="s">
        <v>144</v>
      </c>
      <c r="D99" s="45" t="s">
        <v>17</v>
      </c>
      <c r="E99" s="123" t="s">
        <v>18</v>
      </c>
      <c r="F99" s="125" t="s">
        <v>528</v>
      </c>
      <c r="G99" s="75" t="s">
        <v>93</v>
      </c>
      <c r="H99" s="45"/>
      <c r="I99" s="45"/>
      <c r="J99" s="46" t="s">
        <v>100</v>
      </c>
      <c r="K99" s="47">
        <f t="shared" si="5"/>
        <v>20000</v>
      </c>
      <c r="L99" s="48">
        <v>20000</v>
      </c>
      <c r="M99" s="56"/>
      <c r="N99" s="57" t="s">
        <v>67</v>
      </c>
      <c r="O99" s="51"/>
      <c r="P99" s="52"/>
      <c r="Q99" s="52"/>
      <c r="R99" s="53"/>
      <c r="S99" s="52"/>
      <c r="T99" s="52"/>
      <c r="U99" s="52"/>
      <c r="V99" s="52"/>
      <c r="W99" s="52"/>
      <c r="X99" s="52"/>
      <c r="Y99" s="52"/>
    </row>
    <row r="100" spans="1:25" s="23" customFormat="1" ht="78.75" customHeight="1" x14ac:dyDescent="0.25">
      <c r="A100" s="42" t="s">
        <v>210</v>
      </c>
      <c r="B100" s="43" t="s">
        <v>237</v>
      </c>
      <c r="C100" s="45" t="s">
        <v>163</v>
      </c>
      <c r="D100" s="45" t="s">
        <v>17</v>
      </c>
      <c r="E100" s="123" t="s">
        <v>18</v>
      </c>
      <c r="F100" s="125" t="s">
        <v>528</v>
      </c>
      <c r="G100" s="75" t="s">
        <v>93</v>
      </c>
      <c r="H100" s="45"/>
      <c r="I100" s="45"/>
      <c r="J100" s="46" t="s">
        <v>100</v>
      </c>
      <c r="K100" s="47">
        <f t="shared" si="5"/>
        <v>48000</v>
      </c>
      <c r="L100" s="48">
        <v>48000</v>
      </c>
      <c r="M100" s="56"/>
      <c r="N100" s="57" t="s">
        <v>67</v>
      </c>
      <c r="O100" s="51"/>
      <c r="P100" s="52"/>
      <c r="Q100" s="52"/>
      <c r="R100" s="53"/>
      <c r="S100" s="52"/>
      <c r="T100" s="52"/>
      <c r="U100" s="52"/>
      <c r="V100" s="52"/>
      <c r="W100" s="52"/>
      <c r="X100" s="52"/>
      <c r="Y100" s="52"/>
    </row>
    <row r="101" spans="1:25" s="23" customFormat="1" ht="84.75" customHeight="1" x14ac:dyDescent="0.25">
      <c r="A101" s="42" t="s">
        <v>212</v>
      </c>
      <c r="B101" s="43" t="s">
        <v>238</v>
      </c>
      <c r="C101" s="45" t="s">
        <v>191</v>
      </c>
      <c r="D101" s="45" t="s">
        <v>17</v>
      </c>
      <c r="E101" s="123" t="s">
        <v>18</v>
      </c>
      <c r="F101" s="125" t="s">
        <v>528</v>
      </c>
      <c r="G101" s="75" t="s">
        <v>93</v>
      </c>
      <c r="H101" s="45"/>
      <c r="I101" s="45"/>
      <c r="J101" s="46" t="s">
        <v>100</v>
      </c>
      <c r="K101" s="47">
        <f t="shared" si="5"/>
        <v>23880</v>
      </c>
      <c r="L101" s="48">
        <v>23880</v>
      </c>
      <c r="M101" s="56"/>
      <c r="N101" s="57" t="s">
        <v>67</v>
      </c>
      <c r="O101" s="51"/>
      <c r="P101" s="52"/>
      <c r="Q101" s="52"/>
      <c r="R101" s="53"/>
      <c r="S101" s="52"/>
      <c r="T101" s="52"/>
      <c r="U101" s="52"/>
      <c r="V101" s="52"/>
      <c r="W101" s="52"/>
      <c r="X101" s="52"/>
      <c r="Y101" s="52"/>
    </row>
    <row r="102" spans="1:25" s="23" customFormat="1" ht="82.5" customHeight="1" x14ac:dyDescent="0.25">
      <c r="A102" s="42" t="s">
        <v>211</v>
      </c>
      <c r="B102" s="43" t="s">
        <v>239</v>
      </c>
      <c r="C102" s="45" t="s">
        <v>192</v>
      </c>
      <c r="D102" s="45" t="s">
        <v>17</v>
      </c>
      <c r="E102" s="123" t="s">
        <v>18</v>
      </c>
      <c r="F102" s="125"/>
      <c r="G102" s="75" t="s">
        <v>93</v>
      </c>
      <c r="H102" s="45"/>
      <c r="I102" s="45"/>
      <c r="J102" s="46" t="s">
        <v>100</v>
      </c>
      <c r="K102" s="47">
        <f t="shared" si="5"/>
        <v>68280</v>
      </c>
      <c r="L102" s="48">
        <v>68280</v>
      </c>
      <c r="M102" s="56"/>
      <c r="N102" s="57" t="s">
        <v>67</v>
      </c>
      <c r="O102" s="51"/>
      <c r="P102" s="52"/>
      <c r="Q102" s="52"/>
      <c r="R102" s="53"/>
      <c r="S102" s="52"/>
      <c r="T102" s="52"/>
      <c r="U102" s="52"/>
      <c r="V102" s="52"/>
      <c r="W102" s="52"/>
      <c r="X102" s="52"/>
      <c r="Y102" s="52"/>
    </row>
    <row r="103" spans="1:25" s="23" customFormat="1" ht="82.5" customHeight="1" x14ac:dyDescent="0.25">
      <c r="A103" s="42" t="s">
        <v>216</v>
      </c>
      <c r="B103" s="43" t="s">
        <v>240</v>
      </c>
      <c r="C103" s="45" t="s">
        <v>193</v>
      </c>
      <c r="D103" s="45" t="s">
        <v>17</v>
      </c>
      <c r="E103" s="123" t="s">
        <v>18</v>
      </c>
      <c r="F103" s="125" t="s">
        <v>528</v>
      </c>
      <c r="G103" s="75" t="s">
        <v>93</v>
      </c>
      <c r="H103" s="45"/>
      <c r="I103" s="45"/>
      <c r="J103" s="46" t="s">
        <v>100</v>
      </c>
      <c r="K103" s="47">
        <f t="shared" si="5"/>
        <v>23880</v>
      </c>
      <c r="L103" s="48">
        <v>23880</v>
      </c>
      <c r="M103" s="56"/>
      <c r="N103" s="57" t="s">
        <v>67</v>
      </c>
      <c r="O103" s="51"/>
      <c r="P103" s="52"/>
      <c r="Q103" s="52"/>
      <c r="R103" s="53"/>
      <c r="S103" s="52"/>
      <c r="T103" s="52"/>
      <c r="U103" s="52"/>
      <c r="V103" s="52"/>
      <c r="W103" s="52"/>
      <c r="X103" s="52"/>
      <c r="Y103" s="52"/>
    </row>
    <row r="104" spans="1:25" s="23" customFormat="1" ht="83.25" customHeight="1" x14ac:dyDescent="0.25">
      <c r="A104" s="42" t="s">
        <v>213</v>
      </c>
      <c r="B104" s="43" t="s">
        <v>241</v>
      </c>
      <c r="C104" s="45" t="s">
        <v>194</v>
      </c>
      <c r="D104" s="45" t="s">
        <v>17</v>
      </c>
      <c r="E104" s="123" t="s">
        <v>18</v>
      </c>
      <c r="F104" s="125"/>
      <c r="G104" s="75" t="s">
        <v>93</v>
      </c>
      <c r="H104" s="45"/>
      <c r="I104" s="45"/>
      <c r="J104" s="46" t="s">
        <v>100</v>
      </c>
      <c r="K104" s="47">
        <f t="shared" si="5"/>
        <v>68280</v>
      </c>
      <c r="L104" s="48">
        <v>68280</v>
      </c>
      <c r="M104" s="56"/>
      <c r="N104" s="57" t="s">
        <v>67</v>
      </c>
      <c r="O104" s="51"/>
      <c r="P104" s="52"/>
      <c r="Q104" s="52"/>
      <c r="R104" s="53"/>
      <c r="S104" s="52"/>
      <c r="T104" s="52"/>
      <c r="U104" s="52"/>
      <c r="V104" s="52"/>
      <c r="W104" s="52"/>
      <c r="X104" s="52"/>
      <c r="Y104" s="52"/>
    </row>
    <row r="105" spans="1:25" s="23" customFormat="1" ht="69" customHeight="1" x14ac:dyDescent="0.25">
      <c r="A105" s="42" t="s">
        <v>214</v>
      </c>
      <c r="B105" s="127" t="s">
        <v>242</v>
      </c>
      <c r="C105" s="45" t="s">
        <v>190</v>
      </c>
      <c r="D105" s="45" t="s">
        <v>17</v>
      </c>
      <c r="E105" s="123" t="s">
        <v>18</v>
      </c>
      <c r="F105" s="125" t="s">
        <v>528</v>
      </c>
      <c r="G105" s="75" t="s">
        <v>93</v>
      </c>
      <c r="H105" s="45"/>
      <c r="I105" s="45"/>
      <c r="J105" s="46" t="s">
        <v>100</v>
      </c>
      <c r="K105" s="47">
        <f t="shared" si="5"/>
        <v>23880</v>
      </c>
      <c r="L105" s="48">
        <v>23880</v>
      </c>
      <c r="M105" s="56"/>
      <c r="N105" s="57" t="s">
        <v>67</v>
      </c>
      <c r="O105" s="51"/>
      <c r="P105" s="52"/>
      <c r="Q105" s="52"/>
      <c r="R105" s="53"/>
      <c r="S105" s="52"/>
      <c r="T105" s="52"/>
      <c r="U105" s="52"/>
      <c r="V105" s="52"/>
      <c r="W105" s="52"/>
      <c r="X105" s="52"/>
      <c r="Y105" s="52"/>
    </row>
    <row r="106" spans="1:25" s="23" customFormat="1" ht="73.5" customHeight="1" x14ac:dyDescent="0.25">
      <c r="A106" s="42" t="s">
        <v>215</v>
      </c>
      <c r="B106" s="127" t="s">
        <v>243</v>
      </c>
      <c r="C106" s="45" t="s">
        <v>195</v>
      </c>
      <c r="D106" s="45" t="s">
        <v>17</v>
      </c>
      <c r="E106" s="123" t="s">
        <v>18</v>
      </c>
      <c r="F106" s="125"/>
      <c r="G106" s="75" t="s">
        <v>93</v>
      </c>
      <c r="H106" s="45"/>
      <c r="I106" s="45"/>
      <c r="J106" s="46" t="s">
        <v>100</v>
      </c>
      <c r="K106" s="47">
        <f t="shared" si="5"/>
        <v>176909.98</v>
      </c>
      <c r="L106" s="48">
        <v>176909.98</v>
      </c>
      <c r="M106" s="56"/>
      <c r="N106" s="57" t="s">
        <v>67</v>
      </c>
      <c r="O106" s="51"/>
      <c r="P106" s="52"/>
      <c r="Q106" s="52"/>
      <c r="R106" s="53"/>
      <c r="S106" s="52"/>
      <c r="T106" s="52"/>
      <c r="U106" s="52"/>
      <c r="V106" s="52"/>
      <c r="W106" s="52"/>
      <c r="X106" s="52"/>
      <c r="Y106" s="52"/>
    </row>
    <row r="107" spans="1:25" s="23" customFormat="1" ht="51.75" customHeight="1" x14ac:dyDescent="0.25">
      <c r="A107" s="42" t="s">
        <v>217</v>
      </c>
      <c r="B107" s="43" t="s">
        <v>244</v>
      </c>
      <c r="C107" s="45" t="s">
        <v>35</v>
      </c>
      <c r="D107" s="45" t="s">
        <v>17</v>
      </c>
      <c r="E107" s="123" t="s">
        <v>18</v>
      </c>
      <c r="F107" s="125" t="s">
        <v>528</v>
      </c>
      <c r="G107" s="75" t="s">
        <v>93</v>
      </c>
      <c r="H107" s="45"/>
      <c r="I107" s="45"/>
      <c r="J107" s="46" t="s">
        <v>100</v>
      </c>
      <c r="K107" s="47">
        <f t="shared" si="5"/>
        <v>7200</v>
      </c>
      <c r="L107" s="48">
        <v>7200</v>
      </c>
      <c r="M107" s="56"/>
      <c r="N107" s="57" t="s">
        <v>67</v>
      </c>
      <c r="O107" s="51"/>
      <c r="P107" s="52"/>
      <c r="Q107" s="52"/>
      <c r="R107" s="53"/>
      <c r="S107" s="52"/>
      <c r="T107" s="52"/>
      <c r="U107" s="52"/>
      <c r="V107" s="52"/>
      <c r="W107" s="52"/>
      <c r="X107" s="52"/>
      <c r="Y107" s="52"/>
    </row>
    <row r="108" spans="1:25" ht="59.25" customHeight="1" x14ac:dyDescent="0.4">
      <c r="A108" s="129" t="s">
        <v>405</v>
      </c>
      <c r="B108" s="32" t="s">
        <v>412</v>
      </c>
      <c r="C108" s="132" t="s">
        <v>408</v>
      </c>
      <c r="D108" s="130"/>
      <c r="F108" s="1" t="s">
        <v>407</v>
      </c>
      <c r="K108" s="1"/>
      <c r="L108" s="1" t="s">
        <v>410</v>
      </c>
      <c r="R108" s="131"/>
    </row>
    <row r="109" spans="1:25" s="22" customFormat="1" x14ac:dyDescent="0.25">
      <c r="A109" s="27"/>
      <c r="B109" s="33"/>
      <c r="C109" s="2"/>
      <c r="M109" s="24"/>
      <c r="N109" s="24"/>
      <c r="P109" s="25"/>
      <c r="Q109" s="25"/>
      <c r="R109" s="26"/>
      <c r="S109" s="25"/>
      <c r="T109" s="25"/>
      <c r="U109" s="25"/>
      <c r="V109" s="25"/>
      <c r="W109" s="25"/>
      <c r="X109" s="25"/>
      <c r="Y109" s="25"/>
    </row>
    <row r="110" spans="1:25" s="22" customFormat="1" x14ac:dyDescent="0.25">
      <c r="A110" s="27"/>
      <c r="B110" s="33"/>
      <c r="C110" s="2"/>
      <c r="M110" s="24"/>
      <c r="N110" s="24"/>
      <c r="P110" s="25"/>
      <c r="Q110" s="25"/>
      <c r="R110" s="26"/>
      <c r="S110" s="25"/>
      <c r="T110" s="25"/>
      <c r="U110" s="25"/>
      <c r="V110" s="25"/>
      <c r="W110" s="25"/>
      <c r="X110" s="25"/>
      <c r="Y110" s="25"/>
    </row>
    <row r="111" spans="1:25" s="22" customFormat="1" ht="32.25" customHeight="1" x14ac:dyDescent="0.25">
      <c r="A111" s="28" t="s">
        <v>588</v>
      </c>
      <c r="B111" s="34" t="s">
        <v>542</v>
      </c>
      <c r="C111" s="133"/>
      <c r="D111" s="122" t="s">
        <v>586</v>
      </c>
      <c r="E111" s="122"/>
      <c r="F111" s="143" t="s">
        <v>409</v>
      </c>
      <c r="G111" s="143"/>
      <c r="H111" s="143"/>
      <c r="I111" s="143"/>
      <c r="J111" s="29"/>
      <c r="K111" s="29"/>
      <c r="L111" s="29" t="s">
        <v>411</v>
      </c>
      <c r="M111" s="24"/>
      <c r="N111" s="24"/>
      <c r="P111" s="25"/>
      <c r="Q111" s="25"/>
      <c r="R111" s="26"/>
      <c r="S111" s="25"/>
      <c r="T111" s="25"/>
      <c r="U111" s="25"/>
      <c r="V111" s="25"/>
      <c r="W111" s="25"/>
      <c r="X111" s="25"/>
      <c r="Y111" s="25"/>
    </row>
    <row r="112" spans="1:25" s="22" customFormat="1" ht="33.75" customHeight="1" x14ac:dyDescent="0.25">
      <c r="A112" s="21" t="s">
        <v>585</v>
      </c>
      <c r="B112" s="142" t="s">
        <v>413</v>
      </c>
      <c r="C112" s="23"/>
      <c r="D112" s="2" t="s">
        <v>587</v>
      </c>
      <c r="E112" s="2"/>
      <c r="F112" s="144" t="s">
        <v>543</v>
      </c>
      <c r="G112" s="144"/>
      <c r="H112" s="144"/>
      <c r="I112" s="144"/>
      <c r="L112" s="144" t="s">
        <v>188</v>
      </c>
      <c r="M112" s="144"/>
      <c r="N112" s="24"/>
      <c r="P112" s="25"/>
      <c r="Q112" s="25"/>
      <c r="R112" s="26"/>
      <c r="S112" s="25"/>
      <c r="T112" s="25"/>
      <c r="U112" s="25"/>
      <c r="V112" s="25"/>
      <c r="W112" s="25"/>
      <c r="X112" s="25"/>
      <c r="Y112" s="25"/>
    </row>
    <row r="113" spans="1:25" s="23" customFormat="1" ht="72.75" customHeight="1" x14ac:dyDescent="0.25">
      <c r="A113" s="42" t="s">
        <v>218</v>
      </c>
      <c r="B113" s="127" t="s">
        <v>202</v>
      </c>
      <c r="C113" s="45" t="s">
        <v>231</v>
      </c>
      <c r="D113" s="45" t="s">
        <v>17</v>
      </c>
      <c r="E113" s="123" t="s">
        <v>18</v>
      </c>
      <c r="F113" s="125" t="s">
        <v>528</v>
      </c>
      <c r="G113" s="75" t="s">
        <v>93</v>
      </c>
      <c r="H113" s="45"/>
      <c r="I113" s="45"/>
      <c r="J113" s="46" t="s">
        <v>100</v>
      </c>
      <c r="K113" s="47">
        <f t="shared" si="5"/>
        <v>25000</v>
      </c>
      <c r="L113" s="48">
        <v>25000</v>
      </c>
      <c r="M113" s="56"/>
      <c r="N113" s="57" t="s">
        <v>67</v>
      </c>
      <c r="O113" s="51"/>
      <c r="P113" s="52"/>
      <c r="Q113" s="52"/>
      <c r="R113" s="53"/>
      <c r="S113" s="52"/>
      <c r="T113" s="52"/>
      <c r="U113" s="52"/>
      <c r="V113" s="52"/>
      <c r="W113" s="52"/>
      <c r="X113" s="52"/>
      <c r="Y113" s="52"/>
    </row>
    <row r="114" spans="1:25" s="23" customFormat="1" ht="54" customHeight="1" x14ac:dyDescent="0.25">
      <c r="A114" s="42" t="s">
        <v>204</v>
      </c>
      <c r="B114" s="43" t="s">
        <v>245</v>
      </c>
      <c r="C114" s="45" t="s">
        <v>230</v>
      </c>
      <c r="D114" s="45" t="s">
        <v>17</v>
      </c>
      <c r="E114" s="123" t="s">
        <v>18</v>
      </c>
      <c r="F114" s="125"/>
      <c r="G114" s="75" t="s">
        <v>93</v>
      </c>
      <c r="H114" s="45"/>
      <c r="I114" s="45"/>
      <c r="J114" s="46" t="s">
        <v>100</v>
      </c>
      <c r="K114" s="47">
        <f t="shared" si="5"/>
        <v>72000</v>
      </c>
      <c r="L114" s="48">
        <v>72000</v>
      </c>
      <c r="M114" s="56"/>
      <c r="N114" s="57" t="s">
        <v>67</v>
      </c>
      <c r="O114" s="51"/>
      <c r="P114" s="52"/>
      <c r="Q114" s="52"/>
      <c r="R114" s="53"/>
      <c r="S114" s="52"/>
      <c r="T114" s="52"/>
      <c r="U114" s="52"/>
      <c r="V114" s="52"/>
      <c r="W114" s="52"/>
      <c r="X114" s="52"/>
      <c r="Y114" s="52"/>
    </row>
    <row r="115" spans="1:25" s="23" customFormat="1" ht="68.25" customHeight="1" x14ac:dyDescent="0.25">
      <c r="A115" s="42" t="s">
        <v>219</v>
      </c>
      <c r="B115" s="128" t="s">
        <v>425</v>
      </c>
      <c r="C115" s="45" t="s">
        <v>33</v>
      </c>
      <c r="D115" s="45" t="s">
        <v>17</v>
      </c>
      <c r="E115" s="123" t="s">
        <v>18</v>
      </c>
      <c r="F115" s="125"/>
      <c r="G115" s="75" t="s">
        <v>93</v>
      </c>
      <c r="H115" s="45"/>
      <c r="I115" s="45"/>
      <c r="J115" s="46" t="s">
        <v>100</v>
      </c>
      <c r="K115" s="47">
        <f t="shared" si="5"/>
        <v>75500</v>
      </c>
      <c r="L115" s="48">
        <v>75500</v>
      </c>
      <c r="M115" s="49"/>
      <c r="N115" s="57" t="s">
        <v>67</v>
      </c>
      <c r="O115" s="51"/>
      <c r="P115" s="52"/>
      <c r="Q115" s="52"/>
      <c r="R115" s="53"/>
      <c r="S115" s="52"/>
      <c r="T115" s="52"/>
      <c r="U115" s="52"/>
      <c r="V115" s="52"/>
      <c r="W115" s="52"/>
      <c r="X115" s="52"/>
      <c r="Y115" s="52"/>
    </row>
    <row r="116" spans="1:25" s="23" customFormat="1" ht="68.25" customHeight="1" x14ac:dyDescent="0.25">
      <c r="A116" s="42" t="s">
        <v>220</v>
      </c>
      <c r="B116" s="43" t="s">
        <v>234</v>
      </c>
      <c r="C116" s="45" t="s">
        <v>151</v>
      </c>
      <c r="D116" s="45" t="s">
        <v>17</v>
      </c>
      <c r="E116" s="123" t="s">
        <v>18</v>
      </c>
      <c r="F116" s="125" t="s">
        <v>528</v>
      </c>
      <c r="G116" s="75" t="s">
        <v>93</v>
      </c>
      <c r="H116" s="45"/>
      <c r="I116" s="45"/>
      <c r="J116" s="46" t="s">
        <v>100</v>
      </c>
      <c r="K116" s="47">
        <f t="shared" si="5"/>
        <v>30000</v>
      </c>
      <c r="L116" s="48">
        <v>30000</v>
      </c>
      <c r="M116" s="56"/>
      <c r="N116" s="57" t="s">
        <v>67</v>
      </c>
      <c r="O116" s="51"/>
      <c r="P116" s="52"/>
      <c r="Q116" s="52"/>
      <c r="R116" s="53"/>
      <c r="S116" s="52"/>
      <c r="T116" s="52"/>
      <c r="U116" s="52"/>
      <c r="V116" s="52"/>
      <c r="W116" s="52"/>
      <c r="X116" s="52"/>
      <c r="Y116" s="52"/>
    </row>
    <row r="117" spans="1:25" s="23" customFormat="1" ht="57" customHeight="1" x14ac:dyDescent="0.25">
      <c r="A117" s="42" t="s">
        <v>224</v>
      </c>
      <c r="B117" s="43" t="s">
        <v>236</v>
      </c>
      <c r="C117" s="45" t="s">
        <v>232</v>
      </c>
      <c r="D117" s="45" t="s">
        <v>17</v>
      </c>
      <c r="E117" s="123" t="s">
        <v>18</v>
      </c>
      <c r="F117" s="125" t="s">
        <v>528</v>
      </c>
      <c r="G117" s="75" t="s">
        <v>93</v>
      </c>
      <c r="H117" s="45"/>
      <c r="I117" s="45"/>
      <c r="J117" s="46" t="s">
        <v>100</v>
      </c>
      <c r="K117" s="47">
        <f t="shared" si="5"/>
        <v>30000</v>
      </c>
      <c r="L117" s="48">
        <v>30000</v>
      </c>
      <c r="M117" s="56"/>
      <c r="N117" s="57" t="s">
        <v>67</v>
      </c>
      <c r="O117" s="51"/>
      <c r="P117" s="52"/>
      <c r="Q117" s="52"/>
      <c r="R117" s="53"/>
      <c r="S117" s="52"/>
      <c r="T117" s="52"/>
      <c r="U117" s="52"/>
      <c r="V117" s="52"/>
      <c r="W117" s="52"/>
      <c r="X117" s="52"/>
      <c r="Y117" s="52"/>
    </row>
    <row r="118" spans="1:25" s="23" customFormat="1" ht="58.5" customHeight="1" x14ac:dyDescent="0.25">
      <c r="A118" s="42" t="s">
        <v>221</v>
      </c>
      <c r="B118" s="43" t="s">
        <v>236</v>
      </c>
      <c r="C118" s="45" t="s">
        <v>153</v>
      </c>
      <c r="D118" s="45" t="s">
        <v>17</v>
      </c>
      <c r="E118" s="123" t="s">
        <v>18</v>
      </c>
      <c r="F118" s="125" t="s">
        <v>528</v>
      </c>
      <c r="G118" s="75" t="s">
        <v>93</v>
      </c>
      <c r="H118" s="45"/>
      <c r="I118" s="45"/>
      <c r="J118" s="46" t="s">
        <v>100</v>
      </c>
      <c r="K118" s="47">
        <f t="shared" si="5"/>
        <v>26840.25</v>
      </c>
      <c r="L118" s="48">
        <v>26840.25</v>
      </c>
      <c r="M118" s="56"/>
      <c r="N118" s="57" t="s">
        <v>67</v>
      </c>
      <c r="O118" s="51"/>
      <c r="P118" s="52"/>
      <c r="Q118" s="52"/>
      <c r="R118" s="53"/>
      <c r="S118" s="52"/>
      <c r="T118" s="52"/>
      <c r="U118" s="52"/>
      <c r="V118" s="52"/>
      <c r="W118" s="52"/>
      <c r="X118" s="52"/>
      <c r="Y118" s="52"/>
    </row>
    <row r="119" spans="1:25" s="23" customFormat="1" ht="81" customHeight="1" x14ac:dyDescent="0.25">
      <c r="A119" s="42" t="s">
        <v>222</v>
      </c>
      <c r="B119" s="43" t="s">
        <v>246</v>
      </c>
      <c r="C119" s="45" t="s">
        <v>16</v>
      </c>
      <c r="D119" s="45" t="s">
        <v>17</v>
      </c>
      <c r="E119" s="123" t="s">
        <v>18</v>
      </c>
      <c r="F119" s="125" t="s">
        <v>528</v>
      </c>
      <c r="G119" s="75" t="s">
        <v>93</v>
      </c>
      <c r="H119" s="45"/>
      <c r="I119" s="45"/>
      <c r="J119" s="46" t="s">
        <v>100</v>
      </c>
      <c r="K119" s="47">
        <f t="shared" si="5"/>
        <v>49000</v>
      </c>
      <c r="L119" s="48">
        <v>49000</v>
      </c>
      <c r="M119" s="56"/>
      <c r="N119" s="57" t="s">
        <v>67</v>
      </c>
      <c r="O119" s="51"/>
      <c r="P119" s="52"/>
      <c r="Q119" s="52"/>
      <c r="R119" s="53"/>
      <c r="S119" s="52"/>
      <c r="T119" s="52"/>
      <c r="U119" s="52"/>
      <c r="V119" s="52"/>
      <c r="W119" s="52"/>
      <c r="X119" s="52"/>
      <c r="Y119" s="52"/>
    </row>
    <row r="120" spans="1:25" s="23" customFormat="1" ht="58.5" customHeight="1" x14ac:dyDescent="0.25">
      <c r="A120" s="42" t="s">
        <v>116</v>
      </c>
      <c r="B120" s="43" t="s">
        <v>247</v>
      </c>
      <c r="C120" s="45" t="s">
        <v>233</v>
      </c>
      <c r="D120" s="45" t="s">
        <v>17</v>
      </c>
      <c r="E120" s="123" t="s">
        <v>18</v>
      </c>
      <c r="F120" s="125"/>
      <c r="G120" s="75" t="s">
        <v>93</v>
      </c>
      <c r="H120" s="45"/>
      <c r="I120" s="45"/>
      <c r="J120" s="46" t="s">
        <v>100</v>
      </c>
      <c r="K120" s="47">
        <f t="shared" si="5"/>
        <v>100000</v>
      </c>
      <c r="L120" s="48">
        <v>100000</v>
      </c>
      <c r="M120" s="56"/>
      <c r="N120" s="57" t="s">
        <v>67</v>
      </c>
      <c r="O120" s="51"/>
      <c r="P120" s="52"/>
      <c r="Q120" s="52"/>
      <c r="R120" s="53"/>
      <c r="S120" s="52"/>
      <c r="T120" s="52"/>
      <c r="U120" s="52"/>
      <c r="V120" s="52"/>
      <c r="W120" s="52"/>
      <c r="X120" s="52"/>
      <c r="Y120" s="52"/>
    </row>
    <row r="121" spans="1:25" s="23" customFormat="1" ht="54.75" customHeight="1" x14ac:dyDescent="0.25">
      <c r="A121" s="42" t="s">
        <v>223</v>
      </c>
      <c r="B121" s="43" t="s">
        <v>234</v>
      </c>
      <c r="C121" s="45" t="s">
        <v>145</v>
      </c>
      <c r="D121" s="45" t="s">
        <v>17</v>
      </c>
      <c r="E121" s="123" t="s">
        <v>18</v>
      </c>
      <c r="F121" s="125" t="s">
        <v>528</v>
      </c>
      <c r="G121" s="75" t="s">
        <v>93</v>
      </c>
      <c r="H121" s="45"/>
      <c r="I121" s="45"/>
      <c r="J121" s="46" t="s">
        <v>100</v>
      </c>
      <c r="K121" s="47">
        <f t="shared" si="5"/>
        <v>25000</v>
      </c>
      <c r="L121" s="48">
        <v>25000</v>
      </c>
      <c r="M121" s="56"/>
      <c r="N121" s="57" t="s">
        <v>67</v>
      </c>
      <c r="O121" s="51"/>
      <c r="P121" s="52"/>
      <c r="Q121" s="52"/>
      <c r="R121" s="53"/>
      <c r="S121" s="52"/>
      <c r="T121" s="52"/>
      <c r="U121" s="52"/>
      <c r="V121" s="52"/>
      <c r="W121" s="52"/>
      <c r="X121" s="52"/>
      <c r="Y121" s="52"/>
    </row>
    <row r="122" spans="1:25" s="90" customFormat="1" ht="39" customHeight="1" x14ac:dyDescent="0.25">
      <c r="A122" s="94"/>
      <c r="B122" s="95"/>
      <c r="C122" s="201" t="s">
        <v>130</v>
      </c>
      <c r="D122" s="155"/>
      <c r="E122" s="155"/>
      <c r="F122" s="155"/>
      <c r="G122" s="155"/>
      <c r="H122" s="155"/>
      <c r="I122" s="155"/>
      <c r="J122" s="156"/>
      <c r="K122" s="79">
        <f t="shared" ref="K122" si="6">SUM(L122:M122)</f>
        <v>1248650.23</v>
      </c>
      <c r="L122" s="80">
        <f>SUM(L93:L121)</f>
        <v>1248650.23</v>
      </c>
      <c r="M122" s="92"/>
      <c r="N122" s="92"/>
      <c r="O122" s="86"/>
      <c r="P122" s="87"/>
      <c r="Q122" s="87"/>
      <c r="R122" s="89"/>
      <c r="S122" s="87"/>
      <c r="T122" s="87"/>
      <c r="U122" s="87"/>
      <c r="V122" s="87"/>
      <c r="W122" s="87"/>
      <c r="X122" s="87"/>
      <c r="Y122" s="87"/>
    </row>
    <row r="123" spans="1:25" s="72" customFormat="1" ht="59.25" customHeight="1" x14ac:dyDescent="0.25">
      <c r="A123" s="67"/>
      <c r="B123" s="93" t="s">
        <v>51</v>
      </c>
      <c r="C123" s="69"/>
      <c r="D123" s="69"/>
      <c r="E123" s="84"/>
      <c r="F123" s="151"/>
      <c r="G123" s="152"/>
      <c r="H123" s="152"/>
      <c r="I123" s="152"/>
      <c r="J123" s="153"/>
      <c r="K123" s="70"/>
      <c r="L123" s="70"/>
      <c r="M123" s="70"/>
      <c r="N123" s="70"/>
      <c r="O123" s="71"/>
      <c r="P123" s="52"/>
      <c r="Q123" s="52"/>
      <c r="R123" s="53"/>
      <c r="S123" s="52"/>
      <c r="T123" s="52"/>
      <c r="U123" s="52"/>
      <c r="V123" s="52"/>
      <c r="W123" s="52"/>
      <c r="X123" s="52"/>
      <c r="Y123" s="52"/>
    </row>
    <row r="124" spans="1:25" s="23" customFormat="1" ht="58.5" customHeight="1" x14ac:dyDescent="0.25">
      <c r="A124" s="42" t="s">
        <v>249</v>
      </c>
      <c r="B124" s="43" t="s">
        <v>253</v>
      </c>
      <c r="C124" s="45" t="s">
        <v>95</v>
      </c>
      <c r="D124" s="45" t="s">
        <v>17</v>
      </c>
      <c r="E124" s="123" t="s">
        <v>18</v>
      </c>
      <c r="F124" s="125"/>
      <c r="G124" s="75" t="s">
        <v>93</v>
      </c>
      <c r="H124" s="45"/>
      <c r="I124" s="45"/>
      <c r="J124" s="46" t="s">
        <v>100</v>
      </c>
      <c r="K124" s="47">
        <f t="shared" ref="K124:K127" si="7">L124+M124</f>
        <v>206932.5</v>
      </c>
      <c r="L124" s="48">
        <v>206932.5</v>
      </c>
      <c r="M124" s="56"/>
      <c r="N124" s="57" t="s">
        <v>51</v>
      </c>
      <c r="O124" s="51"/>
      <c r="P124" s="52"/>
      <c r="Q124" s="52"/>
      <c r="R124" s="53"/>
      <c r="S124" s="52"/>
      <c r="T124" s="52"/>
      <c r="U124" s="52"/>
      <c r="V124" s="52"/>
      <c r="W124" s="52"/>
      <c r="X124" s="52"/>
      <c r="Y124" s="52"/>
    </row>
    <row r="125" spans="1:25" s="23" customFormat="1" ht="57" customHeight="1" x14ac:dyDescent="0.25">
      <c r="A125" s="42" t="s">
        <v>250</v>
      </c>
      <c r="B125" s="43" t="s">
        <v>254</v>
      </c>
      <c r="C125" s="45" t="s">
        <v>28</v>
      </c>
      <c r="D125" s="45" t="s">
        <v>17</v>
      </c>
      <c r="E125" s="123" t="s">
        <v>18</v>
      </c>
      <c r="F125" s="125" t="s">
        <v>528</v>
      </c>
      <c r="G125" s="75" t="s">
        <v>93</v>
      </c>
      <c r="H125" s="45"/>
      <c r="I125" s="45"/>
      <c r="J125" s="46" t="s">
        <v>100</v>
      </c>
      <c r="K125" s="47">
        <f t="shared" si="7"/>
        <v>40000</v>
      </c>
      <c r="L125" s="48">
        <v>40000</v>
      </c>
      <c r="M125" s="56"/>
      <c r="N125" s="57" t="s">
        <v>51</v>
      </c>
      <c r="O125" s="51"/>
      <c r="P125" s="52"/>
      <c r="Q125" s="52"/>
      <c r="R125" s="53"/>
      <c r="S125" s="52"/>
      <c r="T125" s="52"/>
      <c r="U125" s="52"/>
      <c r="V125" s="52"/>
      <c r="W125" s="52"/>
      <c r="X125" s="52"/>
      <c r="Y125" s="52"/>
    </row>
    <row r="126" spans="1:25" s="23" customFormat="1" ht="53.25" customHeight="1" x14ac:dyDescent="0.25">
      <c r="A126" s="42" t="s">
        <v>251</v>
      </c>
      <c r="B126" s="43" t="s">
        <v>255</v>
      </c>
      <c r="C126" s="45" t="s">
        <v>20</v>
      </c>
      <c r="D126" s="45" t="s">
        <v>17</v>
      </c>
      <c r="E126" s="123" t="s">
        <v>18</v>
      </c>
      <c r="F126" s="125"/>
      <c r="G126" s="75" t="s">
        <v>93</v>
      </c>
      <c r="H126" s="45"/>
      <c r="I126" s="45"/>
      <c r="J126" s="46" t="s">
        <v>100</v>
      </c>
      <c r="K126" s="47">
        <f t="shared" si="7"/>
        <v>200000</v>
      </c>
      <c r="L126" s="48">
        <v>200000</v>
      </c>
      <c r="M126" s="56"/>
      <c r="N126" s="57" t="s">
        <v>51</v>
      </c>
      <c r="O126" s="51"/>
      <c r="P126" s="52"/>
      <c r="Q126" s="52"/>
      <c r="R126" s="53"/>
      <c r="S126" s="52"/>
      <c r="T126" s="52"/>
      <c r="U126" s="52"/>
      <c r="V126" s="52"/>
      <c r="W126" s="52"/>
      <c r="X126" s="52"/>
      <c r="Y126" s="52"/>
    </row>
    <row r="127" spans="1:25" s="23" customFormat="1" ht="57.75" customHeight="1" x14ac:dyDescent="0.25">
      <c r="A127" s="42" t="s">
        <v>426</v>
      </c>
      <c r="B127" s="43" t="s">
        <v>427</v>
      </c>
      <c r="C127" s="45" t="s">
        <v>19</v>
      </c>
      <c r="D127" s="45" t="s">
        <v>17</v>
      </c>
      <c r="E127" s="123" t="s">
        <v>18</v>
      </c>
      <c r="F127" s="125" t="s">
        <v>528</v>
      </c>
      <c r="G127" s="75" t="s">
        <v>93</v>
      </c>
      <c r="H127" s="45"/>
      <c r="I127" s="45"/>
      <c r="J127" s="46" t="s">
        <v>100</v>
      </c>
      <c r="K127" s="47">
        <f t="shared" si="7"/>
        <v>30000</v>
      </c>
      <c r="L127" s="48">
        <v>30000</v>
      </c>
      <c r="M127" s="56"/>
      <c r="N127" s="57" t="s">
        <v>51</v>
      </c>
      <c r="O127" s="51"/>
      <c r="P127" s="52"/>
      <c r="Q127" s="52"/>
      <c r="R127" s="53"/>
      <c r="S127" s="52"/>
      <c r="T127" s="52"/>
      <c r="U127" s="52"/>
      <c r="V127" s="52"/>
      <c r="W127" s="52"/>
      <c r="X127" s="52"/>
      <c r="Y127" s="52"/>
    </row>
    <row r="128" spans="1:25" s="90" customFormat="1" ht="34.5" customHeight="1" x14ac:dyDescent="0.25">
      <c r="A128" s="94"/>
      <c r="B128" s="95"/>
      <c r="C128" s="201" t="s">
        <v>53</v>
      </c>
      <c r="D128" s="155"/>
      <c r="E128" s="155"/>
      <c r="F128" s="155"/>
      <c r="G128" s="155"/>
      <c r="H128" s="155"/>
      <c r="I128" s="155"/>
      <c r="J128" s="156"/>
      <c r="K128" s="79">
        <f t="shared" ref="K128" si="8">SUM(L128:M128)</f>
        <v>476932.5</v>
      </c>
      <c r="L128" s="80">
        <f>SUM(L124:L127)</f>
        <v>476932.5</v>
      </c>
      <c r="M128" s="81"/>
      <c r="N128" s="81"/>
      <c r="O128" s="86"/>
      <c r="P128" s="87"/>
      <c r="Q128" s="87"/>
      <c r="R128" s="89"/>
      <c r="S128" s="87"/>
      <c r="T128" s="87"/>
      <c r="U128" s="87"/>
      <c r="V128" s="87"/>
      <c r="W128" s="87"/>
      <c r="X128" s="87"/>
      <c r="Y128" s="87"/>
    </row>
    <row r="129" spans="1:25" s="72" customFormat="1" ht="56.25" customHeight="1" x14ac:dyDescent="0.25">
      <c r="A129" s="67"/>
      <c r="B129" s="93" t="s">
        <v>60</v>
      </c>
      <c r="C129" s="69"/>
      <c r="D129" s="69"/>
      <c r="E129" s="84"/>
      <c r="F129" s="151"/>
      <c r="G129" s="152"/>
      <c r="H129" s="152"/>
      <c r="I129" s="152"/>
      <c r="J129" s="153"/>
      <c r="K129" s="151"/>
      <c r="L129" s="152"/>
      <c r="M129" s="152"/>
      <c r="N129" s="152"/>
      <c r="O129" s="153"/>
      <c r="P129" s="52"/>
      <c r="Q129" s="52"/>
      <c r="R129" s="53"/>
      <c r="S129" s="52"/>
      <c r="T129" s="52"/>
      <c r="U129" s="52"/>
      <c r="V129" s="52"/>
      <c r="W129" s="52"/>
      <c r="X129" s="52"/>
      <c r="Y129" s="52"/>
    </row>
    <row r="130" spans="1:25" s="23" customFormat="1" ht="77.25" customHeight="1" x14ac:dyDescent="0.25">
      <c r="A130" s="42" t="s">
        <v>166</v>
      </c>
      <c r="B130" s="43" t="s">
        <v>256</v>
      </c>
      <c r="C130" s="45" t="s">
        <v>166</v>
      </c>
      <c r="D130" s="45" t="s">
        <v>17</v>
      </c>
      <c r="E130" s="123" t="s">
        <v>18</v>
      </c>
      <c r="F130" s="125"/>
      <c r="G130" s="75" t="s">
        <v>93</v>
      </c>
      <c r="H130" s="45"/>
      <c r="I130" s="45"/>
      <c r="J130" s="46" t="s">
        <v>100</v>
      </c>
      <c r="K130" s="47">
        <f>SUM(L130:M130)</f>
        <v>100000</v>
      </c>
      <c r="L130" s="48">
        <v>100000</v>
      </c>
      <c r="M130" s="56"/>
      <c r="N130" s="57" t="s">
        <v>60</v>
      </c>
      <c r="O130" s="51"/>
      <c r="P130" s="52"/>
      <c r="Q130" s="52"/>
      <c r="R130" s="53"/>
      <c r="S130" s="52"/>
      <c r="T130" s="52"/>
      <c r="U130" s="52"/>
      <c r="V130" s="52"/>
      <c r="W130" s="52"/>
      <c r="X130" s="52"/>
      <c r="Y130" s="52"/>
    </row>
    <row r="131" spans="1:25" s="23" customFormat="1" ht="54" customHeight="1" x14ac:dyDescent="0.25">
      <c r="A131" s="42" t="s">
        <v>32</v>
      </c>
      <c r="B131" s="43" t="s">
        <v>257</v>
      </c>
      <c r="C131" s="45" t="s">
        <v>32</v>
      </c>
      <c r="D131" s="45" t="s">
        <v>17</v>
      </c>
      <c r="E131" s="123" t="s">
        <v>18</v>
      </c>
      <c r="F131" s="125"/>
      <c r="G131" s="75" t="s">
        <v>93</v>
      </c>
      <c r="H131" s="45"/>
      <c r="I131" s="45"/>
      <c r="J131" s="46" t="s">
        <v>100</v>
      </c>
      <c r="K131" s="47">
        <f>SUM(L131:M131)</f>
        <v>110000</v>
      </c>
      <c r="L131" s="48">
        <v>110000</v>
      </c>
      <c r="M131" s="56"/>
      <c r="N131" s="57" t="s">
        <v>60</v>
      </c>
      <c r="O131" s="51"/>
      <c r="P131" s="52"/>
      <c r="Q131" s="52"/>
      <c r="R131" s="53"/>
      <c r="S131" s="52"/>
      <c r="T131" s="52"/>
      <c r="U131" s="52"/>
      <c r="V131" s="52"/>
      <c r="W131" s="52"/>
      <c r="X131" s="52"/>
      <c r="Y131" s="52"/>
    </row>
    <row r="132" spans="1:25" s="90" customFormat="1" ht="30" customHeight="1" x14ac:dyDescent="0.25">
      <c r="A132" s="94"/>
      <c r="B132" s="95"/>
      <c r="C132" s="201" t="s">
        <v>61</v>
      </c>
      <c r="D132" s="155"/>
      <c r="E132" s="155"/>
      <c r="F132" s="155"/>
      <c r="G132" s="155"/>
      <c r="H132" s="155"/>
      <c r="I132" s="155"/>
      <c r="J132" s="156"/>
      <c r="K132" s="79">
        <f>SUM(L132:M132)</f>
        <v>210000</v>
      </c>
      <c r="L132" s="80">
        <f>SUM(L130:L131)</f>
        <v>210000</v>
      </c>
      <c r="M132" s="92"/>
      <c r="N132" s="92"/>
      <c r="O132" s="86"/>
      <c r="P132" s="87"/>
      <c r="Q132" s="87"/>
      <c r="R132" s="89"/>
      <c r="S132" s="87"/>
      <c r="T132" s="87"/>
      <c r="U132" s="87"/>
      <c r="V132" s="87"/>
      <c r="W132" s="87"/>
      <c r="X132" s="87"/>
      <c r="Y132" s="87"/>
    </row>
    <row r="133" spans="1:25" s="72" customFormat="1" ht="54" customHeight="1" x14ac:dyDescent="0.25">
      <c r="A133" s="67"/>
      <c r="B133" s="68" t="s">
        <v>258</v>
      </c>
      <c r="C133" s="69"/>
      <c r="D133" s="69"/>
      <c r="E133" s="84"/>
      <c r="F133" s="151"/>
      <c r="G133" s="152"/>
      <c r="H133" s="152"/>
      <c r="I133" s="152"/>
      <c r="J133" s="153"/>
      <c r="K133" s="70"/>
      <c r="L133" s="70"/>
      <c r="M133" s="70"/>
      <c r="N133" s="70"/>
      <c r="O133" s="71"/>
      <c r="P133" s="52"/>
      <c r="Q133" s="52"/>
      <c r="R133" s="53"/>
      <c r="S133" s="52"/>
      <c r="T133" s="52"/>
      <c r="U133" s="52"/>
      <c r="V133" s="52"/>
      <c r="W133" s="52"/>
      <c r="X133" s="52"/>
      <c r="Y133" s="52"/>
    </row>
    <row r="134" spans="1:25" s="23" customFormat="1" ht="52.5" customHeight="1" x14ac:dyDescent="0.25">
      <c r="A134" s="73" t="s">
        <v>44</v>
      </c>
      <c r="B134" s="74" t="s">
        <v>259</v>
      </c>
      <c r="C134" s="75" t="s">
        <v>44</v>
      </c>
      <c r="D134" s="45" t="s">
        <v>17</v>
      </c>
      <c r="E134" s="123" t="s">
        <v>18</v>
      </c>
      <c r="F134" s="125"/>
      <c r="G134" s="75" t="s">
        <v>93</v>
      </c>
      <c r="H134" s="45"/>
      <c r="I134" s="45"/>
      <c r="J134" s="46" t="s">
        <v>100</v>
      </c>
      <c r="K134" s="47">
        <f>SUM(L134:M134)</f>
        <v>50000</v>
      </c>
      <c r="L134" s="48">
        <v>50000</v>
      </c>
      <c r="M134" s="56"/>
      <c r="N134" s="57" t="s">
        <v>401</v>
      </c>
      <c r="O134" s="51"/>
      <c r="P134" s="52"/>
      <c r="Q134" s="52"/>
      <c r="R134" s="53"/>
      <c r="S134" s="52"/>
      <c r="T134" s="52"/>
      <c r="U134" s="52"/>
      <c r="V134" s="52"/>
      <c r="W134" s="52"/>
      <c r="X134" s="52"/>
      <c r="Y134" s="52"/>
    </row>
    <row r="135" spans="1:25" s="90" customFormat="1" ht="35.25" customHeight="1" x14ac:dyDescent="0.25">
      <c r="A135" s="94"/>
      <c r="B135" s="95"/>
      <c r="C135" s="154" t="s">
        <v>400</v>
      </c>
      <c r="D135" s="155"/>
      <c r="E135" s="155"/>
      <c r="F135" s="155"/>
      <c r="G135" s="155"/>
      <c r="H135" s="155"/>
      <c r="I135" s="155"/>
      <c r="J135" s="156"/>
      <c r="K135" s="79">
        <f>SUM(L135:M135)</f>
        <v>50000</v>
      </c>
      <c r="L135" s="80">
        <f>SUM(L133:L134)</f>
        <v>50000</v>
      </c>
      <c r="M135" s="92"/>
      <c r="N135" s="92"/>
      <c r="O135" s="86"/>
      <c r="P135" s="87"/>
      <c r="Q135" s="87"/>
      <c r="R135" s="89"/>
      <c r="S135" s="87"/>
      <c r="T135" s="87"/>
      <c r="U135" s="87"/>
      <c r="V135" s="87"/>
      <c r="W135" s="87"/>
      <c r="X135" s="87"/>
      <c r="Y135" s="87"/>
    </row>
    <row r="136" spans="1:25" ht="59.25" customHeight="1" x14ac:dyDescent="0.4">
      <c r="A136" s="129" t="s">
        <v>405</v>
      </c>
      <c r="B136" s="32" t="s">
        <v>412</v>
      </c>
      <c r="C136" s="132" t="s">
        <v>408</v>
      </c>
      <c r="D136" s="130"/>
      <c r="F136" s="1" t="s">
        <v>407</v>
      </c>
      <c r="K136" s="1"/>
      <c r="L136" s="1" t="s">
        <v>410</v>
      </c>
      <c r="R136" s="131"/>
    </row>
    <row r="137" spans="1:25" s="22" customFormat="1" x14ac:dyDescent="0.25">
      <c r="A137" s="27"/>
      <c r="B137" s="33"/>
      <c r="C137" s="2"/>
      <c r="M137" s="24"/>
      <c r="N137" s="24"/>
      <c r="P137" s="25"/>
      <c r="Q137" s="25"/>
      <c r="R137" s="26"/>
      <c r="S137" s="25"/>
      <c r="T137" s="25"/>
      <c r="U137" s="25"/>
      <c r="V137" s="25"/>
      <c r="W137" s="25"/>
      <c r="X137" s="25"/>
      <c r="Y137" s="25"/>
    </row>
    <row r="138" spans="1:25" s="22" customFormat="1" x14ac:dyDescent="0.25">
      <c r="A138" s="27"/>
      <c r="B138" s="33"/>
      <c r="C138" s="2"/>
      <c r="M138" s="24"/>
      <c r="N138" s="24"/>
      <c r="P138" s="25"/>
      <c r="Q138" s="25"/>
      <c r="R138" s="26"/>
      <c r="S138" s="25"/>
      <c r="T138" s="25"/>
      <c r="U138" s="25"/>
      <c r="V138" s="25"/>
      <c r="W138" s="25"/>
      <c r="X138" s="25"/>
      <c r="Y138" s="25"/>
    </row>
    <row r="139" spans="1:25" s="22" customFormat="1" ht="32.25" customHeight="1" x14ac:dyDescent="0.25">
      <c r="A139" s="28" t="s">
        <v>588</v>
      </c>
      <c r="B139" s="34" t="s">
        <v>542</v>
      </c>
      <c r="C139" s="133"/>
      <c r="D139" s="122" t="s">
        <v>586</v>
      </c>
      <c r="E139" s="122"/>
      <c r="F139" s="143" t="s">
        <v>409</v>
      </c>
      <c r="G139" s="143"/>
      <c r="H139" s="143"/>
      <c r="I139" s="143"/>
      <c r="J139" s="29"/>
      <c r="K139" s="29"/>
      <c r="L139" s="29" t="s">
        <v>411</v>
      </c>
      <c r="M139" s="24"/>
      <c r="N139" s="24"/>
      <c r="P139" s="25"/>
      <c r="Q139" s="25"/>
      <c r="R139" s="26"/>
      <c r="S139" s="25"/>
      <c r="T139" s="25"/>
      <c r="U139" s="25"/>
      <c r="V139" s="25"/>
      <c r="W139" s="25"/>
      <c r="X139" s="25"/>
      <c r="Y139" s="25"/>
    </row>
    <row r="140" spans="1:25" s="22" customFormat="1" ht="33.75" customHeight="1" x14ac:dyDescent="0.25">
      <c r="A140" s="21" t="s">
        <v>585</v>
      </c>
      <c r="B140" s="142" t="s">
        <v>413</v>
      </c>
      <c r="C140" s="23"/>
      <c r="D140" s="2" t="s">
        <v>587</v>
      </c>
      <c r="E140" s="2"/>
      <c r="F140" s="144" t="s">
        <v>543</v>
      </c>
      <c r="G140" s="144"/>
      <c r="H140" s="144"/>
      <c r="I140" s="144"/>
      <c r="L140" s="144" t="s">
        <v>188</v>
      </c>
      <c r="M140" s="144"/>
      <c r="N140" s="24"/>
      <c r="P140" s="25"/>
      <c r="Q140" s="25"/>
      <c r="R140" s="26"/>
      <c r="S140" s="25"/>
      <c r="T140" s="25"/>
      <c r="U140" s="25"/>
      <c r="V140" s="25"/>
      <c r="W140" s="25"/>
      <c r="X140" s="25"/>
      <c r="Y140" s="25"/>
    </row>
    <row r="141" spans="1:25" s="72" customFormat="1" ht="58.5" customHeight="1" x14ac:dyDescent="0.25">
      <c r="A141" s="67"/>
      <c r="B141" s="68" t="s">
        <v>56</v>
      </c>
      <c r="C141" s="69"/>
      <c r="D141" s="69"/>
      <c r="E141" s="84"/>
      <c r="F141" s="151"/>
      <c r="G141" s="152"/>
      <c r="H141" s="152"/>
      <c r="I141" s="152"/>
      <c r="J141" s="153"/>
      <c r="K141" s="70"/>
      <c r="L141" s="70"/>
      <c r="M141" s="70"/>
      <c r="N141" s="70"/>
      <c r="O141" s="71"/>
      <c r="P141" s="52"/>
      <c r="Q141" s="52"/>
      <c r="R141" s="53"/>
      <c r="S141" s="52"/>
      <c r="T141" s="52"/>
      <c r="U141" s="52"/>
      <c r="V141" s="52"/>
      <c r="W141" s="52"/>
      <c r="X141" s="52"/>
      <c r="Y141" s="52"/>
    </row>
    <row r="142" spans="1:25" s="23" customFormat="1" ht="55.5" customHeight="1" x14ac:dyDescent="0.25">
      <c r="A142" s="42" t="s">
        <v>428</v>
      </c>
      <c r="B142" s="43" t="s">
        <v>260</v>
      </c>
      <c r="C142" s="42" t="s">
        <v>25</v>
      </c>
      <c r="D142" s="45" t="s">
        <v>17</v>
      </c>
      <c r="E142" s="123" t="s">
        <v>18</v>
      </c>
      <c r="F142" s="125" t="s">
        <v>528</v>
      </c>
      <c r="G142" s="75" t="s">
        <v>93</v>
      </c>
      <c r="H142" s="45"/>
      <c r="I142" s="45"/>
      <c r="J142" s="46" t="s">
        <v>100</v>
      </c>
      <c r="K142" s="47">
        <f>SUM(L142:M142)</f>
        <v>5000</v>
      </c>
      <c r="L142" s="48">
        <v>5000</v>
      </c>
      <c r="M142" s="56"/>
      <c r="N142" s="57" t="s">
        <v>56</v>
      </c>
      <c r="O142" s="51"/>
      <c r="P142" s="52"/>
      <c r="Q142" s="52"/>
      <c r="R142" s="53"/>
      <c r="S142" s="52"/>
      <c r="T142" s="52"/>
      <c r="U142" s="52"/>
      <c r="V142" s="52"/>
      <c r="W142" s="52"/>
      <c r="X142" s="52"/>
      <c r="Y142" s="52"/>
    </row>
    <row r="143" spans="1:25" s="23" customFormat="1" ht="55.5" customHeight="1" x14ac:dyDescent="0.25">
      <c r="A143" s="42" t="s">
        <v>429</v>
      </c>
      <c r="B143" s="43" t="s">
        <v>261</v>
      </c>
      <c r="C143" s="42" t="s">
        <v>19</v>
      </c>
      <c r="D143" s="45" t="s">
        <v>17</v>
      </c>
      <c r="E143" s="123" t="s">
        <v>18</v>
      </c>
      <c r="F143" s="125" t="s">
        <v>528</v>
      </c>
      <c r="G143" s="75" t="s">
        <v>93</v>
      </c>
      <c r="H143" s="45"/>
      <c r="I143" s="45"/>
      <c r="J143" s="46" t="s">
        <v>100</v>
      </c>
      <c r="K143" s="47">
        <f>SUM(L143:M143)</f>
        <v>10000</v>
      </c>
      <c r="L143" s="48">
        <v>10000</v>
      </c>
      <c r="M143" s="56"/>
      <c r="N143" s="57" t="s">
        <v>56</v>
      </c>
      <c r="O143" s="51"/>
      <c r="P143" s="52"/>
      <c r="Q143" s="52"/>
      <c r="R143" s="53"/>
      <c r="S143" s="52"/>
      <c r="T143" s="52"/>
      <c r="U143" s="52"/>
      <c r="V143" s="52"/>
      <c r="W143" s="52"/>
      <c r="X143" s="52"/>
      <c r="Y143" s="52"/>
    </row>
    <row r="144" spans="1:25" s="23" customFormat="1" ht="55.5" customHeight="1" x14ac:dyDescent="0.25">
      <c r="A144" s="42" t="s">
        <v>430</v>
      </c>
      <c r="B144" s="43" t="s">
        <v>261</v>
      </c>
      <c r="C144" s="42" t="s">
        <v>33</v>
      </c>
      <c r="D144" s="45" t="s">
        <v>17</v>
      </c>
      <c r="E144" s="123" t="s">
        <v>18</v>
      </c>
      <c r="F144" s="125" t="s">
        <v>528</v>
      </c>
      <c r="G144" s="75" t="s">
        <v>93</v>
      </c>
      <c r="H144" s="45"/>
      <c r="I144" s="45"/>
      <c r="J144" s="46" t="s">
        <v>100</v>
      </c>
      <c r="K144" s="47">
        <f>SUM(L144:M144)</f>
        <v>20000</v>
      </c>
      <c r="L144" s="48">
        <v>20000</v>
      </c>
      <c r="M144" s="56"/>
      <c r="N144" s="57" t="s">
        <v>56</v>
      </c>
      <c r="O144" s="51"/>
      <c r="P144" s="52"/>
      <c r="Q144" s="52"/>
      <c r="R144" s="53"/>
      <c r="S144" s="52"/>
      <c r="T144" s="52"/>
      <c r="U144" s="52"/>
      <c r="V144" s="52"/>
      <c r="W144" s="52"/>
      <c r="X144" s="52"/>
      <c r="Y144" s="52"/>
    </row>
    <row r="145" spans="1:25" s="23" customFormat="1" ht="55.5" customHeight="1" x14ac:dyDescent="0.25">
      <c r="A145" s="42" t="s">
        <v>166</v>
      </c>
      <c r="B145" s="43" t="s">
        <v>262</v>
      </c>
      <c r="C145" s="42" t="s">
        <v>166</v>
      </c>
      <c r="D145" s="45" t="s">
        <v>17</v>
      </c>
      <c r="E145" s="123" t="s">
        <v>18</v>
      </c>
      <c r="F145" s="125" t="s">
        <v>528</v>
      </c>
      <c r="G145" s="75" t="s">
        <v>93</v>
      </c>
      <c r="H145" s="45"/>
      <c r="I145" s="45"/>
      <c r="J145" s="46" t="s">
        <v>100</v>
      </c>
      <c r="K145" s="47">
        <f>SUM(L145:M145)</f>
        <v>4000</v>
      </c>
      <c r="L145" s="48">
        <v>4000</v>
      </c>
      <c r="M145" s="56"/>
      <c r="N145" s="57" t="s">
        <v>56</v>
      </c>
      <c r="O145" s="51"/>
      <c r="P145" s="52"/>
      <c r="Q145" s="52"/>
      <c r="R145" s="53"/>
      <c r="S145" s="52"/>
      <c r="T145" s="52"/>
      <c r="U145" s="52"/>
      <c r="V145" s="52"/>
      <c r="W145" s="52"/>
      <c r="X145" s="52"/>
      <c r="Y145" s="52"/>
    </row>
    <row r="146" spans="1:25" s="90" customFormat="1" ht="55.5" customHeight="1" x14ac:dyDescent="0.25">
      <c r="A146" s="94"/>
      <c r="B146" s="95"/>
      <c r="C146" s="201" t="s">
        <v>57</v>
      </c>
      <c r="D146" s="155"/>
      <c r="E146" s="155"/>
      <c r="F146" s="155"/>
      <c r="G146" s="155"/>
      <c r="H146" s="155"/>
      <c r="I146" s="155"/>
      <c r="J146" s="156"/>
      <c r="K146" s="79">
        <f>SUM(L146:M146)</f>
        <v>39000</v>
      </c>
      <c r="L146" s="80">
        <f>SUM(L142:L145)</f>
        <v>39000</v>
      </c>
      <c r="M146" s="92"/>
      <c r="N146" s="92"/>
      <c r="O146" s="86"/>
      <c r="P146" s="87"/>
      <c r="Q146" s="87"/>
      <c r="R146" s="89"/>
      <c r="S146" s="87"/>
      <c r="T146" s="87"/>
      <c r="U146" s="87"/>
      <c r="V146" s="87"/>
      <c r="W146" s="87"/>
      <c r="X146" s="87"/>
      <c r="Y146" s="87"/>
    </row>
    <row r="147" spans="1:25" s="72" customFormat="1" ht="55.5" customHeight="1" x14ac:dyDescent="0.25">
      <c r="A147" s="67"/>
      <c r="B147" s="68" t="s">
        <v>54</v>
      </c>
      <c r="C147" s="69"/>
      <c r="D147" s="69"/>
      <c r="E147" s="84"/>
      <c r="F147" s="151"/>
      <c r="G147" s="152"/>
      <c r="H147" s="152"/>
      <c r="I147" s="152"/>
      <c r="J147" s="153"/>
      <c r="K147" s="70"/>
      <c r="L147" s="70"/>
      <c r="M147" s="70"/>
      <c r="N147" s="70"/>
      <c r="O147" s="71"/>
      <c r="P147" s="52"/>
      <c r="Q147" s="52"/>
      <c r="R147" s="53"/>
      <c r="S147" s="52"/>
      <c r="T147" s="52"/>
      <c r="U147" s="52"/>
      <c r="V147" s="52"/>
      <c r="W147" s="52"/>
      <c r="X147" s="52"/>
      <c r="Y147" s="52"/>
    </row>
    <row r="148" spans="1:25" s="23" customFormat="1" ht="55.5" customHeight="1" x14ac:dyDescent="0.25">
      <c r="A148" s="42" t="s">
        <v>47</v>
      </c>
      <c r="B148" s="43" t="s">
        <v>263</v>
      </c>
      <c r="C148" s="45" t="s">
        <v>47</v>
      </c>
      <c r="D148" s="45" t="s">
        <v>17</v>
      </c>
      <c r="E148" s="123" t="s">
        <v>18</v>
      </c>
      <c r="F148" s="125" t="s">
        <v>528</v>
      </c>
      <c r="G148" s="75" t="s">
        <v>93</v>
      </c>
      <c r="H148" s="45"/>
      <c r="I148" s="45"/>
      <c r="J148" s="46" t="s">
        <v>100</v>
      </c>
      <c r="K148" s="47">
        <f>SUM(L148:M148)</f>
        <v>30000</v>
      </c>
      <c r="L148" s="48">
        <v>30000</v>
      </c>
      <c r="M148" s="56"/>
      <c r="N148" s="57" t="s">
        <v>54</v>
      </c>
      <c r="O148" s="51"/>
      <c r="P148" s="52"/>
      <c r="Q148" s="52"/>
      <c r="R148" s="53"/>
      <c r="S148" s="52"/>
      <c r="T148" s="52"/>
      <c r="U148" s="52"/>
      <c r="V148" s="52"/>
      <c r="W148" s="52"/>
      <c r="X148" s="52"/>
      <c r="Y148" s="52"/>
    </row>
    <row r="149" spans="1:25" s="90" customFormat="1" ht="55.5" customHeight="1" x14ac:dyDescent="0.25">
      <c r="A149" s="94"/>
      <c r="B149" s="95"/>
      <c r="C149" s="201" t="s">
        <v>55</v>
      </c>
      <c r="D149" s="155"/>
      <c r="E149" s="155"/>
      <c r="F149" s="155"/>
      <c r="G149" s="155"/>
      <c r="H149" s="155"/>
      <c r="I149" s="155"/>
      <c r="J149" s="156"/>
      <c r="K149" s="79">
        <f>SUM(L149:M149)</f>
        <v>30000</v>
      </c>
      <c r="L149" s="80">
        <f>SUM(L148)</f>
        <v>30000</v>
      </c>
      <c r="M149" s="92"/>
      <c r="N149" s="92"/>
      <c r="O149" s="86"/>
      <c r="P149" s="87"/>
      <c r="Q149" s="87"/>
      <c r="R149" s="89"/>
      <c r="S149" s="87"/>
      <c r="T149" s="87"/>
      <c r="U149" s="87"/>
      <c r="V149" s="87"/>
      <c r="W149" s="87"/>
      <c r="X149" s="87"/>
      <c r="Y149" s="87"/>
    </row>
    <row r="150" spans="1:25" s="72" customFormat="1" ht="59.25" customHeight="1" x14ac:dyDescent="0.25">
      <c r="A150" s="67"/>
      <c r="B150" s="93" t="s">
        <v>62</v>
      </c>
      <c r="C150" s="69"/>
      <c r="D150" s="69"/>
      <c r="E150" s="84"/>
      <c r="F150" s="151"/>
      <c r="G150" s="152"/>
      <c r="H150" s="152"/>
      <c r="I150" s="152"/>
      <c r="J150" s="153"/>
      <c r="K150" s="70"/>
      <c r="L150" s="70"/>
      <c r="M150" s="70"/>
      <c r="N150" s="70"/>
      <c r="O150" s="71"/>
      <c r="P150" s="52"/>
      <c r="Q150" s="52"/>
      <c r="R150" s="53"/>
      <c r="S150" s="52"/>
      <c r="T150" s="52"/>
      <c r="U150" s="52"/>
      <c r="V150" s="52"/>
      <c r="W150" s="52"/>
      <c r="X150" s="52"/>
      <c r="Y150" s="52"/>
    </row>
    <row r="151" spans="1:25" s="23" customFormat="1" ht="59.25" customHeight="1" x14ac:dyDescent="0.25">
      <c r="A151" s="73" t="s">
        <v>44</v>
      </c>
      <c r="B151" s="21" t="s">
        <v>264</v>
      </c>
      <c r="C151" s="75" t="s">
        <v>44</v>
      </c>
      <c r="D151" s="45" t="s">
        <v>17</v>
      </c>
      <c r="E151" s="123" t="s">
        <v>18</v>
      </c>
      <c r="F151" s="125"/>
      <c r="G151" s="75" t="s">
        <v>93</v>
      </c>
      <c r="H151" s="45"/>
      <c r="I151" s="45"/>
      <c r="J151" s="46" t="s">
        <v>100</v>
      </c>
      <c r="K151" s="47">
        <f>SUM(L151:M151)</f>
        <v>200000</v>
      </c>
      <c r="L151" s="48">
        <v>200000</v>
      </c>
      <c r="M151" s="56"/>
      <c r="N151" s="57" t="s">
        <v>62</v>
      </c>
      <c r="O151" s="51"/>
      <c r="P151" s="52"/>
      <c r="Q151" s="52"/>
      <c r="R151" s="53"/>
      <c r="S151" s="52"/>
      <c r="T151" s="52"/>
      <c r="U151" s="52"/>
      <c r="V151" s="52"/>
      <c r="W151" s="52"/>
      <c r="X151" s="52"/>
      <c r="Y151" s="52"/>
    </row>
    <row r="152" spans="1:25" s="90" customFormat="1" ht="30" customHeight="1" x14ac:dyDescent="0.25">
      <c r="A152" s="94"/>
      <c r="B152" s="96"/>
      <c r="C152" s="154" t="s">
        <v>63</v>
      </c>
      <c r="D152" s="155"/>
      <c r="E152" s="155"/>
      <c r="F152" s="155"/>
      <c r="G152" s="155"/>
      <c r="H152" s="155"/>
      <c r="I152" s="155"/>
      <c r="J152" s="156"/>
      <c r="K152" s="79">
        <f>SUM(L152:M152)</f>
        <v>200000</v>
      </c>
      <c r="L152" s="80">
        <f>SUM(L150:L151)</f>
        <v>200000</v>
      </c>
      <c r="M152" s="92"/>
      <c r="N152" s="92"/>
      <c r="O152" s="86"/>
      <c r="P152" s="87"/>
      <c r="Q152" s="87"/>
      <c r="R152" s="89"/>
      <c r="S152" s="87"/>
      <c r="T152" s="87"/>
      <c r="U152" s="87"/>
      <c r="V152" s="87"/>
      <c r="W152" s="87"/>
      <c r="X152" s="87"/>
      <c r="Y152" s="87"/>
    </row>
    <row r="153" spans="1:25" s="72" customFormat="1" ht="58.5" customHeight="1" x14ac:dyDescent="0.25">
      <c r="A153" s="67"/>
      <c r="B153" s="68" t="s">
        <v>58</v>
      </c>
      <c r="C153" s="69"/>
      <c r="D153" s="69"/>
      <c r="E153" s="84"/>
      <c r="F153" s="151"/>
      <c r="G153" s="152"/>
      <c r="H153" s="152"/>
      <c r="I153" s="152"/>
      <c r="J153" s="153"/>
      <c r="K153" s="151"/>
      <c r="L153" s="152"/>
      <c r="M153" s="152"/>
      <c r="N153" s="152"/>
      <c r="O153" s="153"/>
      <c r="P153" s="52"/>
      <c r="Q153" s="52"/>
      <c r="R153" s="53"/>
      <c r="S153" s="52"/>
      <c r="T153" s="52"/>
      <c r="U153" s="52"/>
      <c r="V153" s="52"/>
      <c r="W153" s="52"/>
      <c r="X153" s="52"/>
      <c r="Y153" s="52"/>
    </row>
    <row r="154" spans="1:25" s="23" customFormat="1" ht="57" customHeight="1" x14ac:dyDescent="0.25">
      <c r="A154" s="73" t="s">
        <v>431</v>
      </c>
      <c r="B154" s="21" t="s">
        <v>265</v>
      </c>
      <c r="C154" s="75" t="s">
        <v>48</v>
      </c>
      <c r="D154" s="45" t="s">
        <v>17</v>
      </c>
      <c r="E154" s="123" t="s">
        <v>18</v>
      </c>
      <c r="F154" s="125" t="s">
        <v>528</v>
      </c>
      <c r="G154" s="187" t="s">
        <v>92</v>
      </c>
      <c r="H154" s="188"/>
      <c r="I154" s="189"/>
      <c r="J154" s="46" t="s">
        <v>100</v>
      </c>
      <c r="K154" s="47">
        <f>SUM(L154:M154)</f>
        <v>10000</v>
      </c>
      <c r="L154" s="48">
        <v>10000</v>
      </c>
      <c r="M154" s="56"/>
      <c r="N154" s="57" t="s">
        <v>58</v>
      </c>
      <c r="O154" s="51"/>
      <c r="P154" s="52"/>
      <c r="Q154" s="52"/>
      <c r="R154" s="53"/>
      <c r="S154" s="52"/>
      <c r="T154" s="52"/>
      <c r="U154" s="52"/>
      <c r="V154" s="52"/>
      <c r="W154" s="52"/>
      <c r="X154" s="52"/>
      <c r="Y154" s="52"/>
    </row>
    <row r="155" spans="1:25" s="90" customFormat="1" ht="34.5" customHeight="1" x14ac:dyDescent="0.25">
      <c r="A155" s="94"/>
      <c r="B155" s="96"/>
      <c r="C155" s="154" t="s">
        <v>59</v>
      </c>
      <c r="D155" s="155"/>
      <c r="E155" s="155"/>
      <c r="F155" s="155"/>
      <c r="G155" s="155"/>
      <c r="H155" s="155"/>
      <c r="I155" s="155"/>
      <c r="J155" s="156"/>
      <c r="K155" s="79">
        <f>SUM(L155:M155)</f>
        <v>10000</v>
      </c>
      <c r="L155" s="80">
        <f>SUM(L153:L154)</f>
        <v>10000</v>
      </c>
      <c r="M155" s="92"/>
      <c r="N155" s="92"/>
      <c r="O155" s="86"/>
      <c r="P155" s="87"/>
      <c r="Q155" s="87"/>
      <c r="R155" s="89"/>
      <c r="S155" s="87"/>
      <c r="T155" s="87"/>
      <c r="U155" s="87"/>
      <c r="V155" s="87"/>
      <c r="W155" s="87"/>
      <c r="X155" s="87"/>
      <c r="Y155" s="87"/>
    </row>
    <row r="156" spans="1:25" s="72" customFormat="1" ht="76.5" customHeight="1" x14ac:dyDescent="0.25">
      <c r="A156" s="97"/>
      <c r="B156" s="98" t="s">
        <v>64</v>
      </c>
      <c r="C156" s="99"/>
      <c r="D156" s="69"/>
      <c r="E156" s="84"/>
      <c r="F156" s="151"/>
      <c r="G156" s="152"/>
      <c r="H156" s="152"/>
      <c r="I156" s="152"/>
      <c r="J156" s="153"/>
      <c r="K156" s="151"/>
      <c r="L156" s="152"/>
      <c r="M156" s="152"/>
      <c r="N156" s="152"/>
      <c r="O156" s="153"/>
      <c r="P156" s="52"/>
      <c r="Q156" s="52"/>
      <c r="R156" s="53"/>
      <c r="S156" s="52"/>
      <c r="T156" s="52"/>
      <c r="U156" s="52"/>
      <c r="V156" s="52"/>
      <c r="W156" s="52"/>
      <c r="X156" s="52"/>
      <c r="Y156" s="52"/>
    </row>
    <row r="157" spans="1:25" s="23" customFormat="1" ht="51" customHeight="1" x14ac:dyDescent="0.25">
      <c r="A157" s="42" t="s">
        <v>432</v>
      </c>
      <c r="B157" s="43" t="s">
        <v>266</v>
      </c>
      <c r="C157" s="45" t="s">
        <v>37</v>
      </c>
      <c r="D157" s="45" t="s">
        <v>17</v>
      </c>
      <c r="E157" s="123" t="s">
        <v>18</v>
      </c>
      <c r="F157" s="125" t="s">
        <v>528</v>
      </c>
      <c r="G157" s="187" t="s">
        <v>92</v>
      </c>
      <c r="H157" s="188"/>
      <c r="I157" s="189"/>
      <c r="J157" s="46" t="s">
        <v>100</v>
      </c>
      <c r="K157" s="47">
        <f>SUM(L157:M157)</f>
        <v>10000</v>
      </c>
      <c r="L157" s="48">
        <v>10000</v>
      </c>
      <c r="M157" s="56"/>
      <c r="N157" s="57" t="s">
        <v>64</v>
      </c>
      <c r="O157" s="51"/>
      <c r="P157" s="52"/>
      <c r="Q157" s="52"/>
      <c r="R157" s="53"/>
      <c r="S157" s="52"/>
      <c r="T157" s="52"/>
      <c r="U157" s="52"/>
      <c r="V157" s="52"/>
      <c r="W157" s="52"/>
      <c r="X157" s="52"/>
      <c r="Y157" s="52"/>
    </row>
    <row r="158" spans="1:25" s="23" customFormat="1" ht="52.5" customHeight="1" x14ac:dyDescent="0.25">
      <c r="A158" s="42" t="s">
        <v>433</v>
      </c>
      <c r="B158" s="43" t="s">
        <v>267</v>
      </c>
      <c r="C158" s="45" t="s">
        <v>68</v>
      </c>
      <c r="D158" s="45" t="s">
        <v>17</v>
      </c>
      <c r="E158" s="123" t="s">
        <v>18</v>
      </c>
      <c r="F158" s="125" t="s">
        <v>528</v>
      </c>
      <c r="G158" s="187" t="s">
        <v>92</v>
      </c>
      <c r="H158" s="188"/>
      <c r="I158" s="189"/>
      <c r="J158" s="46" t="s">
        <v>100</v>
      </c>
      <c r="K158" s="47">
        <f>SUM(L158:M158)</f>
        <v>5000</v>
      </c>
      <c r="L158" s="48">
        <v>5000</v>
      </c>
      <c r="M158" s="56"/>
      <c r="N158" s="57" t="s">
        <v>64</v>
      </c>
      <c r="O158" s="51"/>
      <c r="P158" s="52"/>
      <c r="Q158" s="52"/>
      <c r="R158" s="53"/>
      <c r="S158" s="52"/>
      <c r="T158" s="52"/>
      <c r="U158" s="52"/>
      <c r="V158" s="52"/>
      <c r="W158" s="52"/>
      <c r="X158" s="52"/>
      <c r="Y158" s="52"/>
    </row>
    <row r="159" spans="1:25" s="90" customFormat="1" ht="30" customHeight="1" x14ac:dyDescent="0.25">
      <c r="A159" s="94"/>
      <c r="B159" s="95"/>
      <c r="C159" s="201" t="s">
        <v>65</v>
      </c>
      <c r="D159" s="155"/>
      <c r="E159" s="155"/>
      <c r="F159" s="155"/>
      <c r="G159" s="155"/>
      <c r="H159" s="155"/>
      <c r="I159" s="155"/>
      <c r="J159" s="156"/>
      <c r="K159" s="79">
        <f>SUM(L159:M159)</f>
        <v>15000</v>
      </c>
      <c r="L159" s="80">
        <f>SUM(L157:L158)</f>
        <v>15000</v>
      </c>
      <c r="M159" s="92"/>
      <c r="N159" s="92"/>
      <c r="O159" s="86"/>
      <c r="P159" s="87"/>
      <c r="Q159" s="87"/>
      <c r="R159" s="89"/>
      <c r="S159" s="87"/>
      <c r="T159" s="87"/>
      <c r="U159" s="87"/>
      <c r="V159" s="87"/>
      <c r="W159" s="87"/>
      <c r="X159" s="87"/>
      <c r="Y159" s="87"/>
    </row>
    <row r="160" spans="1:25" s="72" customFormat="1" ht="42.75" customHeight="1" x14ac:dyDescent="0.25">
      <c r="A160" s="67"/>
      <c r="B160" s="68" t="s">
        <v>268</v>
      </c>
      <c r="C160" s="69"/>
      <c r="D160" s="69"/>
      <c r="E160" s="84"/>
      <c r="F160" s="151"/>
      <c r="G160" s="152"/>
      <c r="H160" s="152"/>
      <c r="I160" s="152"/>
      <c r="J160" s="153"/>
      <c r="K160" s="70"/>
      <c r="L160" s="70"/>
      <c r="M160" s="70"/>
      <c r="N160" s="70"/>
      <c r="O160" s="71"/>
      <c r="P160" s="52"/>
      <c r="Q160" s="52"/>
      <c r="R160" s="53"/>
      <c r="S160" s="52"/>
      <c r="T160" s="52"/>
      <c r="U160" s="52"/>
      <c r="V160" s="52"/>
      <c r="W160" s="52"/>
      <c r="X160" s="52"/>
      <c r="Y160" s="52"/>
    </row>
    <row r="161" spans="1:25" s="23" customFormat="1" ht="52.5" customHeight="1" x14ac:dyDescent="0.25">
      <c r="A161" s="42" t="s">
        <v>269</v>
      </c>
      <c r="B161" s="43" t="s">
        <v>489</v>
      </c>
      <c r="C161" s="45" t="s">
        <v>151</v>
      </c>
      <c r="D161" s="45" t="s">
        <v>17</v>
      </c>
      <c r="E161" s="123" t="s">
        <v>18</v>
      </c>
      <c r="F161" s="125" t="s">
        <v>528</v>
      </c>
      <c r="G161" s="187" t="s">
        <v>92</v>
      </c>
      <c r="H161" s="188"/>
      <c r="I161" s="189"/>
      <c r="J161" s="46" t="s">
        <v>100</v>
      </c>
      <c r="K161" s="47">
        <f t="shared" ref="K161:K166" si="9">SUM(L161:M161)</f>
        <v>40000</v>
      </c>
      <c r="L161" s="48">
        <v>40000</v>
      </c>
      <c r="M161" s="56"/>
      <c r="N161" s="57" t="s">
        <v>56</v>
      </c>
      <c r="O161" s="51"/>
      <c r="P161" s="52"/>
      <c r="Q161" s="52"/>
      <c r="R161" s="53"/>
      <c r="S161" s="52"/>
      <c r="T161" s="52"/>
      <c r="U161" s="52"/>
      <c r="V161" s="52"/>
      <c r="W161" s="52"/>
      <c r="X161" s="52"/>
      <c r="Y161" s="52"/>
    </row>
    <row r="162" spans="1:25" s="23" customFormat="1" ht="52.5" customHeight="1" x14ac:dyDescent="0.25">
      <c r="A162" s="42" t="s">
        <v>270</v>
      </c>
      <c r="B162" s="43" t="s">
        <v>490</v>
      </c>
      <c r="C162" s="45" t="s">
        <v>34</v>
      </c>
      <c r="D162" s="45" t="s">
        <v>17</v>
      </c>
      <c r="E162" s="123" t="s">
        <v>18</v>
      </c>
      <c r="F162" s="125"/>
      <c r="G162" s="187" t="s">
        <v>92</v>
      </c>
      <c r="H162" s="188"/>
      <c r="I162" s="189"/>
      <c r="J162" s="46" t="s">
        <v>100</v>
      </c>
      <c r="K162" s="47">
        <f t="shared" si="9"/>
        <v>80000</v>
      </c>
      <c r="L162" s="48">
        <v>80000</v>
      </c>
      <c r="M162" s="56"/>
      <c r="N162" s="57" t="s">
        <v>56</v>
      </c>
      <c r="O162" s="51"/>
      <c r="P162" s="52"/>
      <c r="Q162" s="52"/>
      <c r="R162" s="53"/>
      <c r="S162" s="52"/>
      <c r="T162" s="52"/>
      <c r="U162" s="52"/>
      <c r="V162" s="52"/>
      <c r="W162" s="52"/>
      <c r="X162" s="52"/>
      <c r="Y162" s="52"/>
    </row>
    <row r="163" spans="1:25" s="23" customFormat="1" ht="52.5" customHeight="1" x14ac:dyDescent="0.25">
      <c r="A163" s="42" t="s">
        <v>271</v>
      </c>
      <c r="B163" s="43" t="s">
        <v>491</v>
      </c>
      <c r="C163" s="45" t="s">
        <v>35</v>
      </c>
      <c r="D163" s="45" t="s">
        <v>17</v>
      </c>
      <c r="E163" s="123" t="s">
        <v>18</v>
      </c>
      <c r="F163" s="125" t="s">
        <v>528</v>
      </c>
      <c r="G163" s="187" t="s">
        <v>92</v>
      </c>
      <c r="H163" s="188"/>
      <c r="I163" s="189"/>
      <c r="J163" s="46" t="s">
        <v>100</v>
      </c>
      <c r="K163" s="47">
        <f t="shared" si="9"/>
        <v>45000</v>
      </c>
      <c r="L163" s="48">
        <v>45000</v>
      </c>
      <c r="M163" s="56"/>
      <c r="N163" s="57" t="s">
        <v>56</v>
      </c>
      <c r="O163" s="51"/>
      <c r="P163" s="52"/>
      <c r="Q163" s="52"/>
      <c r="R163" s="53"/>
      <c r="S163" s="52"/>
      <c r="T163" s="52"/>
      <c r="U163" s="52"/>
      <c r="V163" s="52"/>
      <c r="W163" s="52"/>
      <c r="X163" s="52"/>
      <c r="Y163" s="52"/>
    </row>
    <row r="164" spans="1:25" s="23" customFormat="1" ht="52.5" customHeight="1" x14ac:dyDescent="0.25">
      <c r="A164" s="42" t="s">
        <v>249</v>
      </c>
      <c r="B164" s="43" t="s">
        <v>492</v>
      </c>
      <c r="C164" s="45" t="s">
        <v>95</v>
      </c>
      <c r="D164" s="45" t="s">
        <v>17</v>
      </c>
      <c r="E164" s="123" t="s">
        <v>18</v>
      </c>
      <c r="F164" s="125"/>
      <c r="G164" s="187" t="s">
        <v>92</v>
      </c>
      <c r="H164" s="188"/>
      <c r="I164" s="189"/>
      <c r="J164" s="46" t="s">
        <v>100</v>
      </c>
      <c r="K164" s="47">
        <f t="shared" si="9"/>
        <v>150000</v>
      </c>
      <c r="L164" s="48">
        <v>150000</v>
      </c>
      <c r="M164" s="56"/>
      <c r="N164" s="57" t="s">
        <v>56</v>
      </c>
      <c r="O164" s="51"/>
      <c r="P164" s="52"/>
      <c r="Q164" s="52"/>
      <c r="R164" s="53"/>
      <c r="S164" s="52"/>
      <c r="T164" s="52"/>
      <c r="U164" s="52"/>
      <c r="V164" s="52"/>
      <c r="W164" s="52"/>
      <c r="X164" s="52"/>
      <c r="Y164" s="52"/>
    </row>
    <row r="165" spans="1:25" s="23" customFormat="1" ht="52.5" customHeight="1" x14ac:dyDescent="0.25">
      <c r="A165" s="42" t="s">
        <v>272</v>
      </c>
      <c r="B165" s="43" t="s">
        <v>493</v>
      </c>
      <c r="C165" s="45" t="s">
        <v>36</v>
      </c>
      <c r="D165" s="45" t="s">
        <v>17</v>
      </c>
      <c r="E165" s="123" t="s">
        <v>18</v>
      </c>
      <c r="F165" s="125"/>
      <c r="G165" s="187" t="s">
        <v>92</v>
      </c>
      <c r="H165" s="188"/>
      <c r="I165" s="189"/>
      <c r="J165" s="46" t="s">
        <v>100</v>
      </c>
      <c r="K165" s="47">
        <f t="shared" si="9"/>
        <v>60000</v>
      </c>
      <c r="L165" s="48">
        <v>60000</v>
      </c>
      <c r="M165" s="56"/>
      <c r="N165" s="57" t="s">
        <v>56</v>
      </c>
      <c r="O165" s="51"/>
      <c r="P165" s="52"/>
      <c r="Q165" s="52"/>
      <c r="R165" s="53"/>
      <c r="S165" s="52"/>
      <c r="T165" s="52"/>
      <c r="U165" s="52"/>
      <c r="V165" s="52"/>
      <c r="W165" s="52"/>
      <c r="X165" s="52"/>
      <c r="Y165" s="52"/>
    </row>
    <row r="166" spans="1:25" s="90" customFormat="1" ht="32.25" customHeight="1" x14ac:dyDescent="0.25">
      <c r="A166" s="94"/>
      <c r="B166" s="95"/>
      <c r="C166" s="201" t="s">
        <v>57</v>
      </c>
      <c r="D166" s="155"/>
      <c r="E166" s="155"/>
      <c r="F166" s="155"/>
      <c r="G166" s="155"/>
      <c r="H166" s="155"/>
      <c r="I166" s="155"/>
      <c r="J166" s="156"/>
      <c r="K166" s="79">
        <f t="shared" si="9"/>
        <v>375000</v>
      </c>
      <c r="L166" s="80">
        <f>SUM(L160:L165)</f>
        <v>375000</v>
      </c>
      <c r="M166" s="92"/>
      <c r="N166" s="92"/>
      <c r="O166" s="86"/>
      <c r="P166" s="87"/>
      <c r="Q166" s="87"/>
      <c r="R166" s="89"/>
      <c r="S166" s="87"/>
      <c r="T166" s="87"/>
      <c r="U166" s="87"/>
      <c r="V166" s="87"/>
      <c r="W166" s="87"/>
      <c r="X166" s="87"/>
      <c r="Y166" s="87"/>
    </row>
    <row r="167" spans="1:25" ht="59.25" customHeight="1" x14ac:dyDescent="0.4">
      <c r="A167" s="129" t="s">
        <v>405</v>
      </c>
      <c r="B167" s="32" t="s">
        <v>412</v>
      </c>
      <c r="C167" s="132" t="s">
        <v>408</v>
      </c>
      <c r="D167" s="130"/>
      <c r="F167" s="1" t="s">
        <v>407</v>
      </c>
      <c r="K167" s="1"/>
      <c r="L167" s="1" t="s">
        <v>410</v>
      </c>
      <c r="R167" s="131"/>
    </row>
    <row r="168" spans="1:25" s="22" customFormat="1" x14ac:dyDescent="0.25">
      <c r="A168" s="27"/>
      <c r="B168" s="33"/>
      <c r="C168" s="2"/>
      <c r="M168" s="24"/>
      <c r="N168" s="24"/>
      <c r="P168" s="25"/>
      <c r="Q168" s="25"/>
      <c r="R168" s="26"/>
      <c r="S168" s="25"/>
      <c r="T168" s="25"/>
      <c r="U168" s="25"/>
      <c r="V168" s="25"/>
      <c r="W168" s="25"/>
      <c r="X168" s="25"/>
      <c r="Y168" s="25"/>
    </row>
    <row r="169" spans="1:25" s="22" customFormat="1" x14ac:dyDescent="0.25">
      <c r="A169" s="27"/>
      <c r="B169" s="33"/>
      <c r="C169" s="2"/>
      <c r="M169" s="24"/>
      <c r="N169" s="24"/>
      <c r="P169" s="25"/>
      <c r="Q169" s="25"/>
      <c r="R169" s="26"/>
      <c r="S169" s="25"/>
      <c r="T169" s="25"/>
      <c r="U169" s="25"/>
      <c r="V169" s="25"/>
      <c r="W169" s="25"/>
      <c r="X169" s="25"/>
      <c r="Y169" s="25"/>
    </row>
    <row r="170" spans="1:25" s="22" customFormat="1" ht="32.25" customHeight="1" x14ac:dyDescent="0.25">
      <c r="A170" s="28" t="s">
        <v>588</v>
      </c>
      <c r="B170" s="34" t="s">
        <v>542</v>
      </c>
      <c r="C170" s="133"/>
      <c r="D170" s="122" t="s">
        <v>586</v>
      </c>
      <c r="E170" s="122"/>
      <c r="F170" s="143" t="s">
        <v>409</v>
      </c>
      <c r="G170" s="143"/>
      <c r="H170" s="143"/>
      <c r="I170" s="143"/>
      <c r="J170" s="29"/>
      <c r="K170" s="29"/>
      <c r="L170" s="29" t="s">
        <v>411</v>
      </c>
      <c r="M170" s="24"/>
      <c r="N170" s="24"/>
      <c r="P170" s="25"/>
      <c r="Q170" s="25"/>
      <c r="R170" s="26"/>
      <c r="S170" s="25"/>
      <c r="T170" s="25"/>
      <c r="U170" s="25"/>
      <c r="V170" s="25"/>
      <c r="W170" s="25"/>
      <c r="X170" s="25"/>
      <c r="Y170" s="25"/>
    </row>
    <row r="171" spans="1:25" s="22" customFormat="1" ht="33.75" customHeight="1" x14ac:dyDescent="0.25">
      <c r="A171" s="21" t="s">
        <v>585</v>
      </c>
      <c r="B171" s="142" t="s">
        <v>413</v>
      </c>
      <c r="C171" s="23"/>
      <c r="D171" s="2" t="s">
        <v>587</v>
      </c>
      <c r="E171" s="2"/>
      <c r="F171" s="144" t="s">
        <v>543</v>
      </c>
      <c r="G171" s="144"/>
      <c r="H171" s="144"/>
      <c r="I171" s="144"/>
      <c r="L171" s="144" t="s">
        <v>188</v>
      </c>
      <c r="M171" s="144"/>
      <c r="N171" s="24"/>
      <c r="P171" s="25"/>
      <c r="Q171" s="25"/>
      <c r="R171" s="26"/>
      <c r="S171" s="25"/>
      <c r="T171" s="25"/>
      <c r="U171" s="25"/>
      <c r="V171" s="25"/>
      <c r="W171" s="25"/>
      <c r="X171" s="25"/>
      <c r="Y171" s="25"/>
    </row>
    <row r="172" spans="1:25" s="72" customFormat="1" ht="33" customHeight="1" x14ac:dyDescent="0.25">
      <c r="A172" s="67"/>
      <c r="B172" s="68" t="s">
        <v>416</v>
      </c>
      <c r="C172" s="69"/>
      <c r="D172" s="69"/>
      <c r="E172" s="84"/>
      <c r="F172" s="151"/>
      <c r="G172" s="152"/>
      <c r="H172" s="152"/>
      <c r="I172" s="152"/>
      <c r="J172" s="153"/>
      <c r="K172" s="70"/>
      <c r="L172" s="70"/>
      <c r="M172" s="70"/>
      <c r="N172" s="70"/>
      <c r="O172" s="71"/>
      <c r="P172" s="52"/>
      <c r="Q172" s="52"/>
      <c r="R172" s="53"/>
      <c r="S172" s="52"/>
      <c r="T172" s="52"/>
      <c r="U172" s="52"/>
      <c r="V172" s="52"/>
      <c r="W172" s="52"/>
      <c r="X172" s="52"/>
      <c r="Y172" s="52"/>
    </row>
    <row r="173" spans="1:25" s="23" customFormat="1" ht="78.75" customHeight="1" x14ac:dyDescent="0.25">
      <c r="A173" s="42" t="s">
        <v>286</v>
      </c>
      <c r="B173" s="43" t="s">
        <v>434</v>
      </c>
      <c r="C173" s="44" t="s">
        <v>274</v>
      </c>
      <c r="D173" s="45" t="s">
        <v>17</v>
      </c>
      <c r="E173" s="123" t="s">
        <v>18</v>
      </c>
      <c r="F173" s="125"/>
      <c r="G173" s="75" t="s">
        <v>93</v>
      </c>
      <c r="H173" s="45"/>
      <c r="I173" s="45"/>
      <c r="J173" s="46" t="s">
        <v>100</v>
      </c>
      <c r="K173" s="47">
        <f>L173+M173</f>
        <v>250000</v>
      </c>
      <c r="L173" s="48">
        <v>250000</v>
      </c>
      <c r="M173" s="56"/>
      <c r="N173" s="50" t="s">
        <v>69</v>
      </c>
      <c r="O173" s="51"/>
      <c r="P173" s="52"/>
      <c r="Q173" s="52"/>
      <c r="R173" s="53"/>
      <c r="S173" s="52"/>
      <c r="T173" s="52"/>
      <c r="U173" s="52"/>
      <c r="V173" s="52"/>
      <c r="W173" s="52"/>
      <c r="X173" s="52"/>
      <c r="Y173" s="52"/>
    </row>
    <row r="174" spans="1:25" s="23" customFormat="1" ht="54.75" customHeight="1" x14ac:dyDescent="0.25">
      <c r="A174" s="42" t="s">
        <v>275</v>
      </c>
      <c r="B174" s="43" t="s">
        <v>295</v>
      </c>
      <c r="C174" s="44" t="s">
        <v>28</v>
      </c>
      <c r="D174" s="45" t="s">
        <v>17</v>
      </c>
      <c r="E174" s="123" t="s">
        <v>18</v>
      </c>
      <c r="F174" s="125" t="s">
        <v>528</v>
      </c>
      <c r="G174" s="75" t="s">
        <v>93</v>
      </c>
      <c r="H174" s="45"/>
      <c r="I174" s="45"/>
      <c r="J174" s="46" t="s">
        <v>100</v>
      </c>
      <c r="K174" s="47">
        <f t="shared" ref="K174:K202" si="10">L174+M174</f>
        <v>2880</v>
      </c>
      <c r="L174" s="48">
        <v>2880</v>
      </c>
      <c r="M174" s="56"/>
      <c r="N174" s="50" t="s">
        <v>69</v>
      </c>
      <c r="O174" s="51"/>
      <c r="P174" s="52"/>
      <c r="Q174" s="52"/>
      <c r="R174" s="53"/>
      <c r="S174" s="52"/>
      <c r="T174" s="52"/>
      <c r="U174" s="52"/>
      <c r="V174" s="52"/>
      <c r="W174" s="52"/>
      <c r="X174" s="52"/>
      <c r="Y174" s="52"/>
    </row>
    <row r="175" spans="1:25" s="23" customFormat="1" ht="52.5" customHeight="1" x14ac:dyDescent="0.25">
      <c r="A175" s="42" t="s">
        <v>276</v>
      </c>
      <c r="B175" s="43" t="s">
        <v>488</v>
      </c>
      <c r="C175" s="44" t="s">
        <v>290</v>
      </c>
      <c r="D175" s="45" t="s">
        <v>17</v>
      </c>
      <c r="E175" s="123" t="s">
        <v>18</v>
      </c>
      <c r="F175" s="125"/>
      <c r="G175" s="75" t="s">
        <v>93</v>
      </c>
      <c r="H175" s="45"/>
      <c r="I175" s="45"/>
      <c r="J175" s="46" t="s">
        <v>100</v>
      </c>
      <c r="K175" s="47">
        <f t="shared" si="10"/>
        <v>72000</v>
      </c>
      <c r="L175" s="48">
        <v>72000</v>
      </c>
      <c r="M175" s="56"/>
      <c r="N175" s="50" t="s">
        <v>69</v>
      </c>
      <c r="O175" s="51"/>
      <c r="P175" s="52"/>
      <c r="Q175" s="52"/>
      <c r="R175" s="53"/>
      <c r="S175" s="52"/>
      <c r="T175" s="52"/>
      <c r="U175" s="52"/>
      <c r="V175" s="52"/>
      <c r="W175" s="52"/>
      <c r="X175" s="52"/>
      <c r="Y175" s="52"/>
    </row>
    <row r="176" spans="1:25" s="23" customFormat="1" ht="60" customHeight="1" x14ac:dyDescent="0.25">
      <c r="A176" s="42" t="s">
        <v>287</v>
      </c>
      <c r="B176" s="43" t="s">
        <v>296</v>
      </c>
      <c r="C176" s="44" t="s">
        <v>277</v>
      </c>
      <c r="D176" s="45" t="s">
        <v>17</v>
      </c>
      <c r="E176" s="123" t="s">
        <v>18</v>
      </c>
      <c r="F176" s="125"/>
      <c r="G176" s="75" t="s">
        <v>93</v>
      </c>
      <c r="H176" s="45"/>
      <c r="I176" s="45"/>
      <c r="J176" s="46" t="s">
        <v>100</v>
      </c>
      <c r="K176" s="47">
        <f t="shared" si="10"/>
        <v>349000</v>
      </c>
      <c r="L176" s="48">
        <v>349000</v>
      </c>
      <c r="M176" s="56"/>
      <c r="N176" s="50" t="s">
        <v>69</v>
      </c>
      <c r="O176" s="51"/>
      <c r="P176" s="52"/>
      <c r="Q176" s="52"/>
      <c r="R176" s="53"/>
      <c r="S176" s="52"/>
      <c r="T176" s="52"/>
      <c r="U176" s="52"/>
      <c r="V176" s="52"/>
      <c r="W176" s="52"/>
      <c r="X176" s="52"/>
      <c r="Y176" s="52"/>
    </row>
    <row r="177" spans="1:25" s="23" customFormat="1" ht="61.5" customHeight="1" x14ac:dyDescent="0.25">
      <c r="A177" s="42" t="s">
        <v>288</v>
      </c>
      <c r="B177" s="43" t="s">
        <v>475</v>
      </c>
      <c r="C177" s="44" t="s">
        <v>278</v>
      </c>
      <c r="D177" s="45" t="s">
        <v>17</v>
      </c>
      <c r="E177" s="123" t="s">
        <v>18</v>
      </c>
      <c r="F177" s="125"/>
      <c r="G177" s="75" t="s">
        <v>93</v>
      </c>
      <c r="H177" s="45"/>
      <c r="I177" s="45"/>
      <c r="J177" s="46" t="s">
        <v>100</v>
      </c>
      <c r="K177" s="47">
        <f t="shared" si="10"/>
        <v>100000</v>
      </c>
      <c r="L177" s="48">
        <v>100000</v>
      </c>
      <c r="M177" s="56"/>
      <c r="N177" s="50" t="s">
        <v>69</v>
      </c>
      <c r="O177" s="51"/>
      <c r="P177" s="52"/>
      <c r="Q177" s="52"/>
      <c r="R177" s="53"/>
      <c r="S177" s="52"/>
      <c r="T177" s="52"/>
      <c r="U177" s="52"/>
      <c r="V177" s="52"/>
      <c r="W177" s="52"/>
      <c r="X177" s="52"/>
      <c r="Y177" s="52"/>
    </row>
    <row r="178" spans="1:25" s="23" customFormat="1" ht="84.75" customHeight="1" x14ac:dyDescent="0.25">
      <c r="A178" s="42" t="s">
        <v>118</v>
      </c>
      <c r="B178" s="43" t="s">
        <v>435</v>
      </c>
      <c r="C178" s="44" t="s">
        <v>23</v>
      </c>
      <c r="D178" s="45" t="s">
        <v>17</v>
      </c>
      <c r="E178" s="123" t="s">
        <v>18</v>
      </c>
      <c r="F178" s="125"/>
      <c r="G178" s="75" t="s">
        <v>93</v>
      </c>
      <c r="H178" s="45"/>
      <c r="I178" s="45"/>
      <c r="J178" s="46" t="s">
        <v>100</v>
      </c>
      <c r="K178" s="47">
        <f t="shared" si="10"/>
        <v>278400</v>
      </c>
      <c r="L178" s="48">
        <v>278400</v>
      </c>
      <c r="M178" s="49"/>
      <c r="N178" s="50" t="s">
        <v>69</v>
      </c>
      <c r="O178" s="51"/>
      <c r="P178" s="52"/>
      <c r="Q178" s="100"/>
      <c r="R178" s="53"/>
      <c r="S178" s="52"/>
      <c r="T178" s="52"/>
      <c r="U178" s="52"/>
      <c r="V178" s="52"/>
      <c r="W178" s="52"/>
      <c r="X178" s="52"/>
      <c r="Y178" s="52"/>
    </row>
    <row r="179" spans="1:25" s="23" customFormat="1" ht="135.75" customHeight="1" x14ac:dyDescent="0.25">
      <c r="A179" s="42" t="s">
        <v>279</v>
      </c>
      <c r="B179" s="43" t="s">
        <v>436</v>
      </c>
      <c r="C179" s="44" t="s">
        <v>291</v>
      </c>
      <c r="D179" s="45" t="s">
        <v>17</v>
      </c>
      <c r="E179" s="123" t="s">
        <v>18</v>
      </c>
      <c r="F179" s="125"/>
      <c r="G179" s="75" t="s">
        <v>93</v>
      </c>
      <c r="H179" s="45"/>
      <c r="I179" s="45"/>
      <c r="J179" s="46" t="s">
        <v>100</v>
      </c>
      <c r="K179" s="47">
        <f t="shared" si="10"/>
        <v>164540.71</v>
      </c>
      <c r="L179" s="48">
        <v>164540.71</v>
      </c>
      <c r="M179" s="49"/>
      <c r="N179" s="50" t="s">
        <v>69</v>
      </c>
      <c r="O179" s="51"/>
      <c r="P179" s="52"/>
      <c r="Q179" s="52"/>
      <c r="R179" s="53"/>
      <c r="S179" s="52"/>
      <c r="T179" s="52"/>
      <c r="U179" s="52"/>
      <c r="V179" s="52"/>
      <c r="W179" s="52"/>
      <c r="X179" s="52"/>
      <c r="Y179" s="52"/>
    </row>
    <row r="180" spans="1:25" s="23" customFormat="1" ht="81" customHeight="1" x14ac:dyDescent="0.25">
      <c r="A180" s="42" t="s">
        <v>280</v>
      </c>
      <c r="B180" s="43" t="s">
        <v>437</v>
      </c>
      <c r="C180" s="44" t="s">
        <v>68</v>
      </c>
      <c r="D180" s="45" t="s">
        <v>17</v>
      </c>
      <c r="E180" s="123" t="s">
        <v>18</v>
      </c>
      <c r="F180" s="125"/>
      <c r="G180" s="75" t="s">
        <v>93</v>
      </c>
      <c r="H180" s="45"/>
      <c r="I180" s="45"/>
      <c r="J180" s="46" t="s">
        <v>100</v>
      </c>
      <c r="K180" s="47">
        <f t="shared" si="10"/>
        <v>147207.72</v>
      </c>
      <c r="L180" s="48">
        <v>147207.72</v>
      </c>
      <c r="M180" s="49"/>
      <c r="N180" s="50" t="s">
        <v>69</v>
      </c>
      <c r="O180" s="51"/>
      <c r="P180" s="52"/>
      <c r="Q180" s="52"/>
      <c r="R180" s="53"/>
      <c r="S180" s="52"/>
      <c r="T180" s="52"/>
      <c r="U180" s="52"/>
      <c r="V180" s="52"/>
      <c r="W180" s="52"/>
      <c r="X180" s="52"/>
      <c r="Y180" s="52"/>
    </row>
    <row r="181" spans="1:25" s="23" customFormat="1" ht="59.25" customHeight="1" x14ac:dyDescent="0.25">
      <c r="A181" s="42" t="s">
        <v>281</v>
      </c>
      <c r="B181" s="43" t="s">
        <v>476</v>
      </c>
      <c r="C181" s="44" t="s">
        <v>292</v>
      </c>
      <c r="D181" s="45" t="s">
        <v>17</v>
      </c>
      <c r="E181" s="123" t="s">
        <v>18</v>
      </c>
      <c r="F181" s="125" t="s">
        <v>528</v>
      </c>
      <c r="G181" s="75" t="s">
        <v>93</v>
      </c>
      <c r="H181" s="45"/>
      <c r="I181" s="45"/>
      <c r="J181" s="46" t="s">
        <v>100</v>
      </c>
      <c r="K181" s="47">
        <f t="shared" si="10"/>
        <v>22017.96</v>
      </c>
      <c r="L181" s="48">
        <v>22017.96</v>
      </c>
      <c r="M181" s="56"/>
      <c r="N181" s="50" t="s">
        <v>69</v>
      </c>
      <c r="O181" s="51"/>
      <c r="P181" s="52"/>
      <c r="Q181" s="52"/>
      <c r="R181" s="53"/>
      <c r="S181" s="52"/>
      <c r="T181" s="52"/>
      <c r="U181" s="52"/>
      <c r="V181" s="52"/>
      <c r="W181" s="52"/>
      <c r="X181" s="52"/>
      <c r="Y181" s="52"/>
    </row>
    <row r="182" spans="1:25" s="23" customFormat="1" ht="58.5" customHeight="1" x14ac:dyDescent="0.25">
      <c r="A182" s="42" t="s">
        <v>438</v>
      </c>
      <c r="B182" s="43" t="s">
        <v>439</v>
      </c>
      <c r="C182" s="44" t="s">
        <v>440</v>
      </c>
      <c r="D182" s="45" t="s">
        <v>17</v>
      </c>
      <c r="E182" s="123" t="s">
        <v>18</v>
      </c>
      <c r="F182" s="125"/>
      <c r="G182" s="75" t="s">
        <v>93</v>
      </c>
      <c r="H182" s="45"/>
      <c r="I182" s="45"/>
      <c r="J182" s="46" t="s">
        <v>100</v>
      </c>
      <c r="K182" s="47">
        <f t="shared" si="10"/>
        <v>129572.8</v>
      </c>
      <c r="L182" s="48">
        <v>129572.8</v>
      </c>
      <c r="M182" s="56"/>
      <c r="N182" s="50" t="s">
        <v>69</v>
      </c>
      <c r="O182" s="51"/>
      <c r="P182" s="52"/>
      <c r="Q182" s="52"/>
      <c r="R182" s="53"/>
      <c r="S182" s="52"/>
      <c r="T182" s="52"/>
      <c r="U182" s="52"/>
      <c r="V182" s="52"/>
      <c r="W182" s="52"/>
      <c r="X182" s="52"/>
      <c r="Y182" s="52"/>
    </row>
    <row r="183" spans="1:25" s="23" customFormat="1" ht="59.25" customHeight="1" x14ac:dyDescent="0.25">
      <c r="A183" s="42" t="s">
        <v>282</v>
      </c>
      <c r="B183" s="43" t="s">
        <v>477</v>
      </c>
      <c r="C183" s="44" t="s">
        <v>293</v>
      </c>
      <c r="D183" s="45" t="s">
        <v>17</v>
      </c>
      <c r="E183" s="123" t="s">
        <v>18</v>
      </c>
      <c r="F183" s="125" t="s">
        <v>528</v>
      </c>
      <c r="G183" s="75" t="s">
        <v>93</v>
      </c>
      <c r="H183" s="45"/>
      <c r="I183" s="45"/>
      <c r="J183" s="46" t="s">
        <v>100</v>
      </c>
      <c r="K183" s="47">
        <f t="shared" si="10"/>
        <v>39545.42</v>
      </c>
      <c r="L183" s="48">
        <v>39545.42</v>
      </c>
      <c r="M183" s="56"/>
      <c r="N183" s="50" t="s">
        <v>69</v>
      </c>
      <c r="O183" s="51"/>
      <c r="P183" s="52"/>
      <c r="Q183" s="52"/>
      <c r="R183" s="53"/>
      <c r="S183" s="52"/>
      <c r="T183" s="52"/>
      <c r="U183" s="52"/>
      <c r="V183" s="52"/>
      <c r="W183" s="52"/>
      <c r="X183" s="52"/>
      <c r="Y183" s="52"/>
    </row>
    <row r="184" spans="1:25" s="23" customFormat="1" ht="59.25" customHeight="1" x14ac:dyDescent="0.25">
      <c r="A184" s="42" t="s">
        <v>441</v>
      </c>
      <c r="B184" s="43" t="s">
        <v>478</v>
      </c>
      <c r="C184" s="44" t="s">
        <v>442</v>
      </c>
      <c r="D184" s="45" t="s">
        <v>17</v>
      </c>
      <c r="E184" s="123" t="s">
        <v>18</v>
      </c>
      <c r="F184" s="125"/>
      <c r="G184" s="75" t="s">
        <v>93</v>
      </c>
      <c r="H184" s="45"/>
      <c r="I184" s="45"/>
      <c r="J184" s="46" t="s">
        <v>100</v>
      </c>
      <c r="K184" s="47">
        <f t="shared" si="10"/>
        <v>137394.97</v>
      </c>
      <c r="L184" s="48">
        <v>137394.97</v>
      </c>
      <c r="M184" s="56"/>
      <c r="N184" s="50" t="s">
        <v>69</v>
      </c>
      <c r="O184" s="51"/>
      <c r="P184" s="52"/>
      <c r="Q184" s="52"/>
      <c r="R184" s="53"/>
      <c r="S184" s="52"/>
      <c r="T184" s="52"/>
      <c r="U184" s="52"/>
      <c r="V184" s="52"/>
      <c r="W184" s="52"/>
      <c r="X184" s="52"/>
      <c r="Y184" s="52"/>
    </row>
    <row r="185" spans="1:25" s="23" customFormat="1" ht="59.25" customHeight="1" x14ac:dyDescent="0.25">
      <c r="A185" s="42" t="s">
        <v>443</v>
      </c>
      <c r="B185" s="43" t="s">
        <v>479</v>
      </c>
      <c r="C185" s="44" t="s">
        <v>444</v>
      </c>
      <c r="D185" s="45" t="s">
        <v>17</v>
      </c>
      <c r="E185" s="123" t="s">
        <v>18</v>
      </c>
      <c r="F185" s="125"/>
      <c r="G185" s="75" t="s">
        <v>93</v>
      </c>
      <c r="H185" s="45"/>
      <c r="I185" s="45"/>
      <c r="J185" s="46" t="s">
        <v>100</v>
      </c>
      <c r="K185" s="47">
        <f t="shared" si="10"/>
        <v>66995.44</v>
      </c>
      <c r="L185" s="48">
        <v>66995.44</v>
      </c>
      <c r="M185" s="56"/>
      <c r="N185" s="50" t="s">
        <v>69</v>
      </c>
      <c r="O185" s="51"/>
      <c r="P185" s="52"/>
      <c r="Q185" s="52"/>
      <c r="R185" s="53"/>
      <c r="S185" s="52"/>
      <c r="T185" s="52"/>
      <c r="U185" s="52"/>
      <c r="V185" s="52"/>
      <c r="W185" s="52"/>
      <c r="X185" s="52"/>
      <c r="Y185" s="52"/>
    </row>
    <row r="186" spans="1:25" s="23" customFormat="1" ht="59.25" customHeight="1" x14ac:dyDescent="0.25">
      <c r="A186" s="42" t="s">
        <v>445</v>
      </c>
      <c r="B186" s="43" t="s">
        <v>480</v>
      </c>
      <c r="C186" s="44" t="s">
        <v>446</v>
      </c>
      <c r="D186" s="45" t="s">
        <v>17</v>
      </c>
      <c r="E186" s="123" t="s">
        <v>18</v>
      </c>
      <c r="F186" s="125"/>
      <c r="G186" s="75" t="s">
        <v>93</v>
      </c>
      <c r="H186" s="45"/>
      <c r="I186" s="45"/>
      <c r="J186" s="46" t="s">
        <v>100</v>
      </c>
      <c r="K186" s="47">
        <f t="shared" si="10"/>
        <v>132974.98000000001</v>
      </c>
      <c r="L186" s="48">
        <v>132974.98000000001</v>
      </c>
      <c r="M186" s="56"/>
      <c r="N186" s="50" t="s">
        <v>69</v>
      </c>
      <c r="O186" s="51"/>
      <c r="P186" s="52"/>
      <c r="Q186" s="52"/>
      <c r="R186" s="53"/>
      <c r="S186" s="52"/>
      <c r="T186" s="52"/>
      <c r="U186" s="52"/>
      <c r="V186" s="52"/>
      <c r="W186" s="52"/>
      <c r="X186" s="52"/>
      <c r="Y186" s="52"/>
    </row>
    <row r="187" spans="1:25" s="23" customFormat="1" ht="59.25" customHeight="1" x14ac:dyDescent="0.25">
      <c r="A187" s="42" t="s">
        <v>447</v>
      </c>
      <c r="B187" s="43" t="s">
        <v>297</v>
      </c>
      <c r="C187" s="44" t="s">
        <v>22</v>
      </c>
      <c r="D187" s="45" t="s">
        <v>17</v>
      </c>
      <c r="E187" s="123" t="s">
        <v>18</v>
      </c>
      <c r="F187" s="125"/>
      <c r="G187" s="75" t="s">
        <v>93</v>
      </c>
      <c r="H187" s="45"/>
      <c r="I187" s="45"/>
      <c r="J187" s="46" t="s">
        <v>100</v>
      </c>
      <c r="K187" s="47">
        <f t="shared" si="10"/>
        <v>170000</v>
      </c>
      <c r="L187" s="48">
        <v>170000</v>
      </c>
      <c r="M187" s="56"/>
      <c r="N187" s="50" t="s">
        <v>69</v>
      </c>
      <c r="O187" s="51"/>
      <c r="P187" s="52"/>
      <c r="Q187" s="52"/>
      <c r="R187" s="53"/>
      <c r="S187" s="52"/>
      <c r="T187" s="52"/>
      <c r="U187" s="52"/>
      <c r="V187" s="52"/>
      <c r="W187" s="52"/>
      <c r="X187" s="52"/>
      <c r="Y187" s="52"/>
    </row>
    <row r="188" spans="1:25" s="23" customFormat="1" ht="59.25" customHeight="1" x14ac:dyDescent="0.25">
      <c r="A188" s="42" t="s">
        <v>118</v>
      </c>
      <c r="B188" s="43" t="s">
        <v>481</v>
      </c>
      <c r="C188" s="44" t="s">
        <v>23</v>
      </c>
      <c r="D188" s="45" t="s">
        <v>17</v>
      </c>
      <c r="E188" s="123" t="s">
        <v>18</v>
      </c>
      <c r="F188" s="125"/>
      <c r="G188" s="75" t="s">
        <v>93</v>
      </c>
      <c r="H188" s="45"/>
      <c r="I188" s="45"/>
      <c r="J188" s="46" t="s">
        <v>100</v>
      </c>
      <c r="K188" s="47">
        <f t="shared" si="10"/>
        <v>166349</v>
      </c>
      <c r="L188" s="48">
        <v>166349</v>
      </c>
      <c r="M188" s="56"/>
      <c r="N188" s="50" t="s">
        <v>69</v>
      </c>
      <c r="O188" s="51"/>
      <c r="P188" s="52"/>
      <c r="Q188" s="52"/>
      <c r="R188" s="53"/>
      <c r="S188" s="52"/>
      <c r="T188" s="52"/>
      <c r="U188" s="52"/>
      <c r="V188" s="52"/>
      <c r="W188" s="52"/>
      <c r="X188" s="52"/>
      <c r="Y188" s="52"/>
    </row>
    <row r="189" spans="1:25" s="23" customFormat="1" ht="59.25" customHeight="1" x14ac:dyDescent="0.25">
      <c r="A189" s="42" t="s">
        <v>448</v>
      </c>
      <c r="B189" s="43" t="s">
        <v>482</v>
      </c>
      <c r="C189" s="44" t="s">
        <v>33</v>
      </c>
      <c r="D189" s="45" t="s">
        <v>17</v>
      </c>
      <c r="E189" s="123" t="s">
        <v>18</v>
      </c>
      <c r="F189" s="125" t="s">
        <v>528</v>
      </c>
      <c r="G189" s="75" t="s">
        <v>93</v>
      </c>
      <c r="H189" s="45"/>
      <c r="I189" s="45"/>
      <c r="J189" s="46" t="s">
        <v>100</v>
      </c>
      <c r="K189" s="47">
        <f t="shared" si="10"/>
        <v>45000</v>
      </c>
      <c r="L189" s="48">
        <v>45000</v>
      </c>
      <c r="M189" s="56"/>
      <c r="N189" s="50" t="s">
        <v>69</v>
      </c>
      <c r="O189" s="51"/>
      <c r="P189" s="52"/>
      <c r="Q189" s="52"/>
      <c r="R189" s="53"/>
      <c r="S189" s="52"/>
      <c r="T189" s="52"/>
      <c r="U189" s="52"/>
      <c r="V189" s="52"/>
      <c r="W189" s="52"/>
      <c r="X189" s="52"/>
      <c r="Y189" s="52"/>
    </row>
    <row r="190" spans="1:25" s="23" customFormat="1" ht="59.25" customHeight="1" x14ac:dyDescent="0.25">
      <c r="A190" s="42" t="s">
        <v>449</v>
      </c>
      <c r="B190" s="43" t="s">
        <v>298</v>
      </c>
      <c r="C190" s="44" t="s">
        <v>47</v>
      </c>
      <c r="D190" s="45" t="s">
        <v>17</v>
      </c>
      <c r="E190" s="123" t="s">
        <v>18</v>
      </c>
      <c r="F190" s="125"/>
      <c r="G190" s="75" t="s">
        <v>93</v>
      </c>
      <c r="H190" s="45"/>
      <c r="I190" s="45"/>
      <c r="J190" s="46" t="s">
        <v>100</v>
      </c>
      <c r="K190" s="47">
        <f t="shared" si="10"/>
        <v>515000</v>
      </c>
      <c r="L190" s="48">
        <v>515000</v>
      </c>
      <c r="M190" s="56"/>
      <c r="N190" s="50" t="s">
        <v>69</v>
      </c>
      <c r="O190" s="51"/>
      <c r="P190" s="52"/>
      <c r="Q190" s="52"/>
      <c r="R190" s="53"/>
      <c r="S190" s="52"/>
      <c r="T190" s="52"/>
      <c r="U190" s="52"/>
      <c r="V190" s="52"/>
      <c r="W190" s="52"/>
      <c r="X190" s="52"/>
      <c r="Y190" s="52"/>
    </row>
    <row r="191" spans="1:25" s="23" customFormat="1" ht="59.25" customHeight="1" x14ac:dyDescent="0.25">
      <c r="A191" s="42" t="s">
        <v>117</v>
      </c>
      <c r="B191" s="43" t="s">
        <v>483</v>
      </c>
      <c r="C191" s="44" t="s">
        <v>50</v>
      </c>
      <c r="D191" s="45" t="s">
        <v>17</v>
      </c>
      <c r="E191" s="123" t="s">
        <v>18</v>
      </c>
      <c r="F191" s="125"/>
      <c r="G191" s="75" t="s">
        <v>93</v>
      </c>
      <c r="H191" s="45"/>
      <c r="I191" s="45"/>
      <c r="J191" s="46" t="s">
        <v>100</v>
      </c>
      <c r="K191" s="47">
        <f t="shared" si="10"/>
        <v>170000</v>
      </c>
      <c r="L191" s="48">
        <v>170000</v>
      </c>
      <c r="M191" s="56"/>
      <c r="N191" s="50" t="s">
        <v>69</v>
      </c>
      <c r="O191" s="51"/>
      <c r="P191" s="52"/>
      <c r="Q191" s="52"/>
      <c r="R191" s="53"/>
      <c r="S191" s="52"/>
      <c r="T191" s="52"/>
      <c r="U191" s="52"/>
      <c r="V191" s="52"/>
      <c r="W191" s="52"/>
      <c r="X191" s="52"/>
      <c r="Y191" s="52"/>
    </row>
    <row r="192" spans="1:25" s="23" customFormat="1" ht="59.25" customHeight="1" x14ac:dyDescent="0.25">
      <c r="A192" s="42" t="s">
        <v>117</v>
      </c>
      <c r="B192" s="43" t="s">
        <v>484</v>
      </c>
      <c r="C192" s="44" t="s">
        <v>50</v>
      </c>
      <c r="D192" s="45" t="s">
        <v>17</v>
      </c>
      <c r="E192" s="123" t="s">
        <v>18</v>
      </c>
      <c r="F192" s="125"/>
      <c r="G192" s="75" t="s">
        <v>93</v>
      </c>
      <c r="H192" s="45"/>
      <c r="I192" s="45"/>
      <c r="J192" s="46" t="s">
        <v>100</v>
      </c>
      <c r="K192" s="47">
        <f t="shared" si="10"/>
        <v>200000</v>
      </c>
      <c r="L192" s="48">
        <v>200000</v>
      </c>
      <c r="M192" s="56"/>
      <c r="N192" s="50" t="s">
        <v>69</v>
      </c>
      <c r="O192" s="51"/>
      <c r="P192" s="52"/>
      <c r="Q192" s="52"/>
      <c r="R192" s="53"/>
      <c r="S192" s="52"/>
      <c r="T192" s="52"/>
      <c r="U192" s="52"/>
      <c r="V192" s="52"/>
      <c r="W192" s="52"/>
      <c r="X192" s="52"/>
      <c r="Y192" s="52"/>
    </row>
    <row r="193" spans="1:25" ht="59.25" customHeight="1" x14ac:dyDescent="0.4">
      <c r="A193" s="129" t="s">
        <v>405</v>
      </c>
      <c r="B193" s="32" t="s">
        <v>412</v>
      </c>
      <c r="C193" s="132" t="s">
        <v>408</v>
      </c>
      <c r="D193" s="130"/>
      <c r="F193" s="1" t="s">
        <v>407</v>
      </c>
      <c r="K193" s="1"/>
      <c r="L193" s="1" t="s">
        <v>410</v>
      </c>
      <c r="R193" s="131"/>
    </row>
    <row r="194" spans="1:25" s="22" customFormat="1" x14ac:dyDescent="0.25">
      <c r="A194" s="27"/>
      <c r="B194" s="33"/>
      <c r="C194" s="2"/>
      <c r="M194" s="24"/>
      <c r="N194" s="24"/>
      <c r="P194" s="25"/>
      <c r="Q194" s="25"/>
      <c r="R194" s="26"/>
      <c r="S194" s="25"/>
      <c r="T194" s="25"/>
      <c r="U194" s="25"/>
      <c r="V194" s="25"/>
      <c r="W194" s="25"/>
      <c r="X194" s="25"/>
      <c r="Y194" s="25"/>
    </row>
    <row r="195" spans="1:25" s="22" customFormat="1" x14ac:dyDescent="0.25">
      <c r="A195" s="27"/>
      <c r="B195" s="33"/>
      <c r="C195" s="2"/>
      <c r="M195" s="24"/>
      <c r="N195" s="24"/>
      <c r="P195" s="25"/>
      <c r="Q195" s="25"/>
      <c r="R195" s="26"/>
      <c r="S195" s="25"/>
      <c r="T195" s="25"/>
      <c r="U195" s="25"/>
      <c r="V195" s="25"/>
      <c r="W195" s="25"/>
      <c r="X195" s="25"/>
      <c r="Y195" s="25"/>
    </row>
    <row r="196" spans="1:25" s="22" customFormat="1" ht="32.25" customHeight="1" x14ac:dyDescent="0.25">
      <c r="A196" s="28" t="s">
        <v>588</v>
      </c>
      <c r="B196" s="34" t="s">
        <v>542</v>
      </c>
      <c r="C196" s="133"/>
      <c r="D196" s="122" t="s">
        <v>586</v>
      </c>
      <c r="E196" s="122"/>
      <c r="F196" s="143" t="s">
        <v>409</v>
      </c>
      <c r="G196" s="143"/>
      <c r="H196" s="143"/>
      <c r="I196" s="143"/>
      <c r="J196" s="29"/>
      <c r="K196" s="29"/>
      <c r="L196" s="29" t="s">
        <v>411</v>
      </c>
      <c r="M196" s="24"/>
      <c r="N196" s="24"/>
      <c r="P196" s="25"/>
      <c r="Q196" s="25"/>
      <c r="R196" s="26"/>
      <c r="S196" s="25"/>
      <c r="T196" s="25"/>
      <c r="U196" s="25"/>
      <c r="V196" s="25"/>
      <c r="W196" s="25"/>
      <c r="X196" s="25"/>
      <c r="Y196" s="25"/>
    </row>
    <row r="197" spans="1:25" s="22" customFormat="1" ht="33.75" customHeight="1" x14ac:dyDescent="0.25">
      <c r="A197" s="21" t="s">
        <v>585</v>
      </c>
      <c r="B197" s="142" t="s">
        <v>413</v>
      </c>
      <c r="C197" s="23"/>
      <c r="D197" s="2" t="s">
        <v>587</v>
      </c>
      <c r="E197" s="2"/>
      <c r="F197" s="144" t="s">
        <v>543</v>
      </c>
      <c r="G197" s="144"/>
      <c r="H197" s="144"/>
      <c r="I197" s="144"/>
      <c r="L197" s="144" t="s">
        <v>188</v>
      </c>
      <c r="M197" s="144"/>
      <c r="N197" s="24"/>
      <c r="P197" s="25"/>
      <c r="Q197" s="25"/>
      <c r="R197" s="26"/>
      <c r="S197" s="25"/>
      <c r="T197" s="25"/>
      <c r="U197" s="25"/>
      <c r="V197" s="25"/>
      <c r="W197" s="25"/>
      <c r="X197" s="25"/>
      <c r="Y197" s="25"/>
    </row>
    <row r="198" spans="1:25" s="23" customFormat="1" ht="59.25" customHeight="1" x14ac:dyDescent="0.25">
      <c r="A198" s="42" t="s">
        <v>283</v>
      </c>
      <c r="B198" s="43" t="s">
        <v>485</v>
      </c>
      <c r="C198" s="44" t="s">
        <v>24</v>
      </c>
      <c r="D198" s="45" t="s">
        <v>17</v>
      </c>
      <c r="E198" s="123" t="s">
        <v>18</v>
      </c>
      <c r="F198" s="125"/>
      <c r="G198" s="75" t="s">
        <v>93</v>
      </c>
      <c r="H198" s="45"/>
      <c r="I198" s="45"/>
      <c r="J198" s="46" t="s">
        <v>100</v>
      </c>
      <c r="K198" s="47">
        <f t="shared" si="10"/>
        <v>150000</v>
      </c>
      <c r="L198" s="48">
        <v>150000</v>
      </c>
      <c r="M198" s="56"/>
      <c r="N198" s="50" t="s">
        <v>69</v>
      </c>
      <c r="O198" s="51"/>
      <c r="P198" s="52"/>
      <c r="Q198" s="52"/>
      <c r="R198" s="53"/>
      <c r="S198" s="52"/>
      <c r="T198" s="52"/>
      <c r="U198" s="52"/>
      <c r="V198" s="52"/>
      <c r="W198" s="52"/>
      <c r="X198" s="52"/>
      <c r="Y198" s="52"/>
    </row>
    <row r="199" spans="1:25" s="23" customFormat="1" ht="59.25" customHeight="1" x14ac:dyDescent="0.25">
      <c r="A199" s="42" t="s">
        <v>286</v>
      </c>
      <c r="B199" s="43" t="s">
        <v>486</v>
      </c>
      <c r="C199" s="44" t="s">
        <v>274</v>
      </c>
      <c r="D199" s="45" t="s">
        <v>17</v>
      </c>
      <c r="E199" s="123" t="s">
        <v>18</v>
      </c>
      <c r="F199" s="125"/>
      <c r="G199" s="75" t="s">
        <v>93</v>
      </c>
      <c r="H199" s="45"/>
      <c r="I199" s="45"/>
      <c r="J199" s="46" t="s">
        <v>100</v>
      </c>
      <c r="K199" s="47">
        <f t="shared" si="10"/>
        <v>140000</v>
      </c>
      <c r="L199" s="48">
        <v>140000</v>
      </c>
      <c r="M199" s="56"/>
      <c r="N199" s="50" t="s">
        <v>69</v>
      </c>
      <c r="O199" s="51"/>
      <c r="P199" s="52"/>
      <c r="Q199" s="52"/>
      <c r="R199" s="53"/>
      <c r="S199" s="52"/>
      <c r="T199" s="52"/>
      <c r="U199" s="52"/>
      <c r="V199" s="52"/>
      <c r="W199" s="52"/>
      <c r="X199" s="52"/>
      <c r="Y199" s="52"/>
    </row>
    <row r="200" spans="1:25" s="23" customFormat="1" ht="59.25" customHeight="1" x14ac:dyDescent="0.25">
      <c r="A200" s="42" t="s">
        <v>285</v>
      </c>
      <c r="B200" s="43" t="s">
        <v>299</v>
      </c>
      <c r="C200" s="44" t="s">
        <v>189</v>
      </c>
      <c r="D200" s="45" t="s">
        <v>17</v>
      </c>
      <c r="E200" s="123" t="s">
        <v>18</v>
      </c>
      <c r="F200" s="125"/>
      <c r="G200" s="75" t="s">
        <v>93</v>
      </c>
      <c r="H200" s="45"/>
      <c r="I200" s="45"/>
      <c r="J200" s="46" t="s">
        <v>100</v>
      </c>
      <c r="K200" s="47">
        <f t="shared" si="10"/>
        <v>140000</v>
      </c>
      <c r="L200" s="48">
        <v>140000</v>
      </c>
      <c r="M200" s="56"/>
      <c r="N200" s="50" t="s">
        <v>69</v>
      </c>
      <c r="O200" s="51"/>
      <c r="P200" s="52"/>
      <c r="Q200" s="52"/>
      <c r="R200" s="53"/>
      <c r="S200" s="52"/>
      <c r="T200" s="52"/>
      <c r="U200" s="52"/>
      <c r="V200" s="52"/>
      <c r="W200" s="52"/>
      <c r="X200" s="52"/>
      <c r="Y200" s="52"/>
    </row>
    <row r="201" spans="1:25" s="23" customFormat="1" ht="59.25" customHeight="1" x14ac:dyDescent="0.25">
      <c r="A201" s="42" t="s">
        <v>284</v>
      </c>
      <c r="B201" s="43" t="s">
        <v>450</v>
      </c>
      <c r="C201" s="44" t="s">
        <v>145</v>
      </c>
      <c r="D201" s="45" t="s">
        <v>17</v>
      </c>
      <c r="E201" s="123" t="s">
        <v>18</v>
      </c>
      <c r="F201" s="125"/>
      <c r="G201" s="75" t="s">
        <v>93</v>
      </c>
      <c r="H201" s="45"/>
      <c r="I201" s="45"/>
      <c r="J201" s="46" t="s">
        <v>100</v>
      </c>
      <c r="K201" s="47">
        <f t="shared" si="10"/>
        <v>56000</v>
      </c>
      <c r="L201" s="48">
        <v>56000</v>
      </c>
      <c r="M201" s="56"/>
      <c r="N201" s="50" t="s">
        <v>69</v>
      </c>
      <c r="O201" s="51"/>
      <c r="P201" s="52"/>
      <c r="Q201" s="52"/>
      <c r="R201" s="53"/>
      <c r="S201" s="52"/>
      <c r="T201" s="52"/>
      <c r="U201" s="52"/>
      <c r="V201" s="52"/>
      <c r="W201" s="52"/>
      <c r="X201" s="52"/>
      <c r="Y201" s="52"/>
    </row>
    <row r="202" spans="1:25" s="23" customFormat="1" ht="59.25" customHeight="1" x14ac:dyDescent="0.25">
      <c r="A202" s="42" t="s">
        <v>289</v>
      </c>
      <c r="B202" s="43" t="s">
        <v>487</v>
      </c>
      <c r="C202" s="44" t="s">
        <v>294</v>
      </c>
      <c r="D202" s="45" t="s">
        <v>17</v>
      </c>
      <c r="E202" s="123" t="s">
        <v>18</v>
      </c>
      <c r="F202" s="125"/>
      <c r="G202" s="75" t="s">
        <v>93</v>
      </c>
      <c r="H202" s="45"/>
      <c r="I202" s="45"/>
      <c r="J202" s="46" t="s">
        <v>100</v>
      </c>
      <c r="K202" s="47">
        <f t="shared" si="10"/>
        <v>60000</v>
      </c>
      <c r="L202" s="48">
        <v>60000</v>
      </c>
      <c r="M202" s="56"/>
      <c r="N202" s="50" t="s">
        <v>69</v>
      </c>
      <c r="O202" s="51"/>
      <c r="P202" s="52"/>
      <c r="Q202" s="52"/>
      <c r="R202" s="53"/>
      <c r="S202" s="52"/>
      <c r="T202" s="52"/>
      <c r="U202" s="52"/>
      <c r="V202" s="52"/>
      <c r="W202" s="52"/>
      <c r="X202" s="52"/>
      <c r="Y202" s="52"/>
    </row>
    <row r="203" spans="1:25" s="90" customFormat="1" ht="37.5" customHeight="1" x14ac:dyDescent="0.25">
      <c r="A203" s="94"/>
      <c r="B203" s="95"/>
      <c r="C203" s="154" t="s">
        <v>97</v>
      </c>
      <c r="D203" s="155"/>
      <c r="E203" s="155"/>
      <c r="F203" s="155"/>
      <c r="G203" s="155"/>
      <c r="H203" s="155"/>
      <c r="I203" s="155"/>
      <c r="J203" s="156"/>
      <c r="K203" s="79">
        <f t="shared" ref="K203" si="11">SUM(L203:M203)</f>
        <v>3704879</v>
      </c>
      <c r="L203" s="79">
        <f>SUM(L173:L202)</f>
        <v>3704879</v>
      </c>
      <c r="M203" s="101"/>
      <c r="N203" s="101"/>
      <c r="O203" s="86"/>
      <c r="P203" s="87"/>
      <c r="Q203" s="87"/>
      <c r="R203" s="89"/>
      <c r="S203" s="87"/>
      <c r="T203" s="87"/>
      <c r="U203" s="87"/>
      <c r="V203" s="87"/>
      <c r="W203" s="87"/>
      <c r="X203" s="87"/>
      <c r="Y203" s="87"/>
    </row>
    <row r="204" spans="1:25" s="66" customFormat="1" ht="27.75" customHeight="1" x14ac:dyDescent="0.25">
      <c r="A204" s="58" t="s">
        <v>70</v>
      </c>
      <c r="B204" s="59"/>
      <c r="C204" s="60"/>
      <c r="D204" s="61"/>
      <c r="E204" s="63"/>
      <c r="F204" s="62"/>
      <c r="G204" s="102"/>
      <c r="H204" s="102"/>
      <c r="I204" s="102"/>
      <c r="J204" s="103"/>
      <c r="K204" s="64"/>
      <c r="L204" s="64"/>
      <c r="M204" s="64"/>
      <c r="N204" s="64"/>
      <c r="O204" s="65"/>
      <c r="P204" s="52"/>
      <c r="Q204" s="52"/>
      <c r="R204" s="53"/>
      <c r="S204" s="52"/>
      <c r="T204" s="52"/>
      <c r="U204" s="52"/>
      <c r="V204" s="52"/>
      <c r="W204" s="52"/>
      <c r="X204" s="52"/>
      <c r="Y204" s="52"/>
    </row>
    <row r="205" spans="1:25" s="72" customFormat="1" ht="34.5" customHeight="1" x14ac:dyDescent="0.25">
      <c r="A205" s="67"/>
      <c r="B205" s="68" t="s">
        <v>71</v>
      </c>
      <c r="C205" s="69"/>
      <c r="D205" s="69"/>
      <c r="E205" s="84"/>
      <c r="F205" s="151"/>
      <c r="G205" s="152"/>
      <c r="H205" s="152"/>
      <c r="I205" s="152"/>
      <c r="J205" s="153"/>
      <c r="K205" s="104"/>
      <c r="L205" s="104"/>
      <c r="M205" s="104"/>
      <c r="N205" s="104"/>
      <c r="O205" s="71"/>
      <c r="P205" s="52"/>
      <c r="Q205" s="52"/>
      <c r="R205" s="53"/>
      <c r="S205" s="52"/>
      <c r="T205" s="52"/>
      <c r="U205" s="52"/>
      <c r="V205" s="52"/>
      <c r="W205" s="52"/>
      <c r="X205" s="52"/>
      <c r="Y205" s="52"/>
    </row>
    <row r="206" spans="1:25" s="23" customFormat="1" ht="60.75" customHeight="1" x14ac:dyDescent="0.25">
      <c r="A206" s="42" t="s">
        <v>301</v>
      </c>
      <c r="B206" s="43" t="s">
        <v>307</v>
      </c>
      <c r="C206" s="105" t="s">
        <v>35</v>
      </c>
      <c r="D206" s="45" t="s">
        <v>17</v>
      </c>
      <c r="E206" s="123" t="s">
        <v>18</v>
      </c>
      <c r="F206" s="125" t="s">
        <v>528</v>
      </c>
      <c r="G206" s="187" t="s">
        <v>92</v>
      </c>
      <c r="H206" s="188"/>
      <c r="I206" s="189"/>
      <c r="J206" s="46" t="s">
        <v>100</v>
      </c>
      <c r="K206" s="47">
        <f t="shared" ref="K206:K218" si="12">SUM(L206:M206)</f>
        <v>12980</v>
      </c>
      <c r="L206" s="48">
        <v>12980</v>
      </c>
      <c r="M206" s="56"/>
      <c r="N206" s="57" t="s">
        <v>71</v>
      </c>
      <c r="O206" s="51"/>
      <c r="P206" s="52"/>
      <c r="Q206" s="52"/>
      <c r="R206" s="53"/>
      <c r="S206" s="52"/>
      <c r="T206" s="52"/>
      <c r="U206" s="52"/>
      <c r="V206" s="52"/>
      <c r="W206" s="52"/>
      <c r="X206" s="52"/>
      <c r="Y206" s="52"/>
    </row>
    <row r="207" spans="1:25" s="23" customFormat="1" ht="60" customHeight="1" x14ac:dyDescent="0.25">
      <c r="A207" s="42" t="s">
        <v>300</v>
      </c>
      <c r="B207" s="43" t="s">
        <v>308</v>
      </c>
      <c r="C207" s="105" t="s">
        <v>165</v>
      </c>
      <c r="D207" s="45" t="s">
        <v>17</v>
      </c>
      <c r="E207" s="123" t="s">
        <v>18</v>
      </c>
      <c r="F207" s="125" t="s">
        <v>528</v>
      </c>
      <c r="G207" s="187" t="s">
        <v>92</v>
      </c>
      <c r="H207" s="188"/>
      <c r="I207" s="189"/>
      <c r="J207" s="46" t="s">
        <v>100</v>
      </c>
      <c r="K207" s="47">
        <f t="shared" si="12"/>
        <v>49000</v>
      </c>
      <c r="L207" s="48">
        <v>49000</v>
      </c>
      <c r="M207" s="56"/>
      <c r="N207" s="57" t="s">
        <v>71</v>
      </c>
      <c r="O207" s="51"/>
      <c r="P207" s="52"/>
      <c r="Q207" s="52"/>
      <c r="R207" s="53"/>
      <c r="S207" s="52"/>
      <c r="T207" s="52"/>
      <c r="U207" s="52"/>
      <c r="V207" s="52"/>
      <c r="W207" s="52"/>
      <c r="X207" s="52"/>
      <c r="Y207" s="52"/>
    </row>
    <row r="208" spans="1:25" s="23" customFormat="1" ht="54" customHeight="1" x14ac:dyDescent="0.25">
      <c r="A208" s="42" t="s">
        <v>302</v>
      </c>
      <c r="B208" s="43" t="s">
        <v>309</v>
      </c>
      <c r="C208" s="105" t="s">
        <v>36</v>
      </c>
      <c r="D208" s="45" t="s">
        <v>17</v>
      </c>
      <c r="E208" s="123" t="s">
        <v>18</v>
      </c>
      <c r="F208" s="125" t="s">
        <v>528</v>
      </c>
      <c r="G208" s="187" t="s">
        <v>92</v>
      </c>
      <c r="H208" s="188"/>
      <c r="I208" s="189"/>
      <c r="J208" s="46" t="s">
        <v>100</v>
      </c>
      <c r="K208" s="47">
        <f t="shared" si="12"/>
        <v>12000</v>
      </c>
      <c r="L208" s="48">
        <v>12000</v>
      </c>
      <c r="M208" s="56"/>
      <c r="N208" s="57" t="s">
        <v>71</v>
      </c>
      <c r="O208" s="51"/>
      <c r="P208" s="52"/>
      <c r="Q208" s="52"/>
      <c r="R208" s="53"/>
      <c r="S208" s="52"/>
      <c r="T208" s="52"/>
      <c r="U208" s="52"/>
      <c r="V208" s="52"/>
      <c r="W208" s="52"/>
      <c r="X208" s="52"/>
      <c r="Y208" s="52"/>
    </row>
    <row r="209" spans="1:25" s="23" customFormat="1" ht="76.5" customHeight="1" x14ac:dyDescent="0.25">
      <c r="A209" s="42" t="s">
        <v>123</v>
      </c>
      <c r="B209" s="43" t="s">
        <v>451</v>
      </c>
      <c r="C209" s="105" t="s">
        <v>32</v>
      </c>
      <c r="D209" s="45" t="s">
        <v>17</v>
      </c>
      <c r="E209" s="123" t="s">
        <v>18</v>
      </c>
      <c r="F209" s="125" t="s">
        <v>528</v>
      </c>
      <c r="G209" s="187" t="s">
        <v>92</v>
      </c>
      <c r="H209" s="188"/>
      <c r="I209" s="189"/>
      <c r="J209" s="46" t="s">
        <v>100</v>
      </c>
      <c r="K209" s="47">
        <f t="shared" ref="K209:K213" si="13">SUM(L209:M209)</f>
        <v>6000</v>
      </c>
      <c r="L209" s="48">
        <v>6000</v>
      </c>
      <c r="M209" s="56"/>
      <c r="N209" s="57" t="s">
        <v>71</v>
      </c>
      <c r="O209" s="51"/>
      <c r="P209" s="52"/>
      <c r="Q209" s="52"/>
      <c r="R209" s="53"/>
      <c r="S209" s="52"/>
      <c r="T209" s="52"/>
      <c r="U209" s="52"/>
      <c r="V209" s="52"/>
      <c r="W209" s="52"/>
      <c r="X209" s="52"/>
      <c r="Y209" s="52"/>
    </row>
    <row r="210" spans="1:25" s="23" customFormat="1" ht="54" customHeight="1" x14ac:dyDescent="0.25">
      <c r="A210" s="42" t="s">
        <v>119</v>
      </c>
      <c r="B210" s="43" t="s">
        <v>310</v>
      </c>
      <c r="C210" s="105" t="s">
        <v>19</v>
      </c>
      <c r="D210" s="45" t="s">
        <v>17</v>
      </c>
      <c r="E210" s="123" t="s">
        <v>18</v>
      </c>
      <c r="F210" s="125" t="s">
        <v>528</v>
      </c>
      <c r="G210" s="187" t="s">
        <v>92</v>
      </c>
      <c r="H210" s="188"/>
      <c r="I210" s="189"/>
      <c r="J210" s="46" t="s">
        <v>100</v>
      </c>
      <c r="K210" s="47">
        <f t="shared" si="13"/>
        <v>49000</v>
      </c>
      <c r="L210" s="48">
        <v>49000</v>
      </c>
      <c r="M210" s="56"/>
      <c r="N210" s="57" t="s">
        <v>71</v>
      </c>
      <c r="O210" s="51"/>
      <c r="P210" s="52"/>
      <c r="Q210" s="52"/>
      <c r="R210" s="53"/>
      <c r="S210" s="52"/>
      <c r="T210" s="52"/>
      <c r="U210" s="52"/>
      <c r="V210" s="52"/>
      <c r="W210" s="52"/>
      <c r="X210" s="52"/>
      <c r="Y210" s="52"/>
    </row>
    <row r="211" spans="1:25" s="23" customFormat="1" ht="162.75" customHeight="1" x14ac:dyDescent="0.25">
      <c r="A211" s="42" t="s">
        <v>303</v>
      </c>
      <c r="B211" s="43" t="s">
        <v>504</v>
      </c>
      <c r="C211" s="105" t="s">
        <v>152</v>
      </c>
      <c r="D211" s="45" t="s">
        <v>17</v>
      </c>
      <c r="E211" s="123" t="s">
        <v>18</v>
      </c>
      <c r="F211" s="125"/>
      <c r="G211" s="187" t="s">
        <v>92</v>
      </c>
      <c r="H211" s="188"/>
      <c r="I211" s="189"/>
      <c r="J211" s="46" t="s">
        <v>100</v>
      </c>
      <c r="K211" s="47">
        <f t="shared" si="13"/>
        <v>147500</v>
      </c>
      <c r="L211" s="48">
        <v>147500</v>
      </c>
      <c r="M211" s="49"/>
      <c r="N211" s="57" t="s">
        <v>71</v>
      </c>
      <c r="O211" s="51"/>
      <c r="P211" s="52"/>
      <c r="Q211" s="52"/>
      <c r="R211" s="53"/>
      <c r="S211" s="52"/>
      <c r="T211" s="52"/>
      <c r="U211" s="52"/>
      <c r="V211" s="52"/>
      <c r="W211" s="52"/>
      <c r="X211" s="52"/>
      <c r="Y211" s="52"/>
    </row>
    <row r="212" spans="1:25" s="23" customFormat="1" ht="60.75" customHeight="1" x14ac:dyDescent="0.25">
      <c r="A212" s="42" t="s">
        <v>121</v>
      </c>
      <c r="B212" s="43" t="s">
        <v>311</v>
      </c>
      <c r="C212" s="105" t="s">
        <v>28</v>
      </c>
      <c r="D212" s="45" t="s">
        <v>17</v>
      </c>
      <c r="E212" s="123" t="s">
        <v>18</v>
      </c>
      <c r="F212" s="125"/>
      <c r="G212" s="187" t="s">
        <v>92</v>
      </c>
      <c r="H212" s="188"/>
      <c r="I212" s="189"/>
      <c r="J212" s="46" t="s">
        <v>100</v>
      </c>
      <c r="K212" s="47">
        <f t="shared" si="13"/>
        <v>90000</v>
      </c>
      <c r="L212" s="48">
        <v>90000</v>
      </c>
      <c r="M212" s="56"/>
      <c r="N212" s="57" t="s">
        <v>71</v>
      </c>
      <c r="O212" s="51"/>
      <c r="P212" s="52"/>
      <c r="Q212" s="52"/>
      <c r="R212" s="53"/>
      <c r="S212" s="52"/>
      <c r="T212" s="52"/>
      <c r="U212" s="52"/>
      <c r="V212" s="52"/>
      <c r="W212" s="52"/>
      <c r="X212" s="52"/>
      <c r="Y212" s="52"/>
    </row>
    <row r="213" spans="1:25" s="23" customFormat="1" ht="50.25" customHeight="1" x14ac:dyDescent="0.25">
      <c r="A213" s="42" t="s">
        <v>122</v>
      </c>
      <c r="B213" s="43" t="s">
        <v>312</v>
      </c>
      <c r="C213" s="105" t="s">
        <v>29</v>
      </c>
      <c r="D213" s="45" t="s">
        <v>17</v>
      </c>
      <c r="E213" s="123" t="s">
        <v>18</v>
      </c>
      <c r="F213" s="125"/>
      <c r="G213" s="187" t="s">
        <v>92</v>
      </c>
      <c r="H213" s="188"/>
      <c r="I213" s="189"/>
      <c r="J213" s="46" t="s">
        <v>100</v>
      </c>
      <c r="K213" s="47">
        <f t="shared" si="13"/>
        <v>98000</v>
      </c>
      <c r="L213" s="48">
        <v>98000</v>
      </c>
      <c r="M213" s="56"/>
      <c r="N213" s="57" t="s">
        <v>71</v>
      </c>
      <c r="O213" s="51"/>
      <c r="P213" s="52"/>
      <c r="Q213" s="52"/>
      <c r="R213" s="53"/>
      <c r="S213" s="52"/>
      <c r="T213" s="52"/>
      <c r="U213" s="52"/>
      <c r="V213" s="52"/>
      <c r="W213" s="52"/>
      <c r="X213" s="52"/>
      <c r="Y213" s="52"/>
    </row>
    <row r="214" spans="1:25" s="23" customFormat="1" ht="50.25" customHeight="1" x14ac:dyDescent="0.25">
      <c r="A214" s="42" t="s">
        <v>123</v>
      </c>
      <c r="B214" s="43" t="s">
        <v>312</v>
      </c>
      <c r="C214" s="105" t="s">
        <v>32</v>
      </c>
      <c r="D214" s="45" t="s">
        <v>17</v>
      </c>
      <c r="E214" s="123" t="s">
        <v>18</v>
      </c>
      <c r="F214" s="125" t="s">
        <v>528</v>
      </c>
      <c r="G214" s="187" t="s">
        <v>92</v>
      </c>
      <c r="H214" s="188"/>
      <c r="I214" s="189"/>
      <c r="J214" s="46" t="s">
        <v>100</v>
      </c>
      <c r="K214" s="47">
        <f t="shared" si="12"/>
        <v>40000</v>
      </c>
      <c r="L214" s="48">
        <v>40000</v>
      </c>
      <c r="M214" s="56"/>
      <c r="N214" s="57" t="s">
        <v>71</v>
      </c>
      <c r="O214" s="51"/>
      <c r="P214" s="52"/>
      <c r="Q214" s="52"/>
      <c r="R214" s="53"/>
      <c r="S214" s="52"/>
      <c r="T214" s="52"/>
      <c r="U214" s="52"/>
      <c r="V214" s="52"/>
      <c r="W214" s="52"/>
      <c r="X214" s="52"/>
      <c r="Y214" s="52"/>
    </row>
    <row r="215" spans="1:25" s="23" customFormat="1" ht="58.5" customHeight="1" x14ac:dyDescent="0.25">
      <c r="A215" s="42" t="s">
        <v>120</v>
      </c>
      <c r="B215" s="43" t="s">
        <v>505</v>
      </c>
      <c r="C215" s="105" t="s">
        <v>20</v>
      </c>
      <c r="D215" s="45" t="s">
        <v>17</v>
      </c>
      <c r="E215" s="123" t="s">
        <v>18</v>
      </c>
      <c r="F215" s="125" t="s">
        <v>528</v>
      </c>
      <c r="G215" s="187" t="s">
        <v>92</v>
      </c>
      <c r="H215" s="188"/>
      <c r="I215" s="189"/>
      <c r="J215" s="46" t="s">
        <v>100</v>
      </c>
      <c r="K215" s="47">
        <f t="shared" si="12"/>
        <v>46700</v>
      </c>
      <c r="L215" s="48">
        <v>46700</v>
      </c>
      <c r="M215" s="56"/>
      <c r="N215" s="57" t="s">
        <v>71</v>
      </c>
      <c r="O215" s="51"/>
      <c r="P215" s="52"/>
      <c r="Q215" s="52"/>
      <c r="R215" s="53"/>
      <c r="S215" s="52"/>
      <c r="T215" s="52"/>
      <c r="U215" s="52"/>
      <c r="V215" s="52"/>
      <c r="W215" s="52"/>
      <c r="X215" s="52"/>
      <c r="Y215" s="52"/>
    </row>
    <row r="216" spans="1:25" s="23" customFormat="1" ht="56.25" customHeight="1" x14ac:dyDescent="0.25">
      <c r="A216" s="42" t="s">
        <v>304</v>
      </c>
      <c r="B216" s="43" t="s">
        <v>313</v>
      </c>
      <c r="C216" s="105" t="s">
        <v>306</v>
      </c>
      <c r="D216" s="45" t="s">
        <v>17</v>
      </c>
      <c r="E216" s="123" t="s">
        <v>18</v>
      </c>
      <c r="F216" s="125" t="s">
        <v>528</v>
      </c>
      <c r="G216" s="187" t="s">
        <v>92</v>
      </c>
      <c r="H216" s="188"/>
      <c r="I216" s="189"/>
      <c r="J216" s="46" t="s">
        <v>100</v>
      </c>
      <c r="K216" s="47">
        <f t="shared" si="12"/>
        <v>15600</v>
      </c>
      <c r="L216" s="48">
        <v>15600</v>
      </c>
      <c r="M216" s="56"/>
      <c r="N216" s="57" t="s">
        <v>71</v>
      </c>
      <c r="O216" s="51"/>
      <c r="P216" s="52"/>
      <c r="Q216" s="52"/>
      <c r="R216" s="53"/>
      <c r="S216" s="52"/>
      <c r="T216" s="52"/>
      <c r="U216" s="52"/>
      <c r="V216" s="52"/>
      <c r="W216" s="52"/>
      <c r="X216" s="52"/>
      <c r="Y216" s="52"/>
    </row>
    <row r="217" spans="1:25" s="23" customFormat="1" ht="54.75" customHeight="1" x14ac:dyDescent="0.25">
      <c r="A217" s="42" t="s">
        <v>305</v>
      </c>
      <c r="B217" s="43" t="s">
        <v>314</v>
      </c>
      <c r="C217" s="105" t="s">
        <v>145</v>
      </c>
      <c r="D217" s="45" t="s">
        <v>17</v>
      </c>
      <c r="E217" s="123" t="s">
        <v>18</v>
      </c>
      <c r="F217" s="125" t="s">
        <v>528</v>
      </c>
      <c r="G217" s="187" t="s">
        <v>92</v>
      </c>
      <c r="H217" s="188"/>
      <c r="I217" s="189"/>
      <c r="J217" s="46" t="s">
        <v>100</v>
      </c>
      <c r="K217" s="47">
        <f t="shared" si="12"/>
        <v>40000</v>
      </c>
      <c r="L217" s="48">
        <v>40000</v>
      </c>
      <c r="M217" s="56"/>
      <c r="N217" s="57" t="s">
        <v>71</v>
      </c>
      <c r="O217" s="51"/>
      <c r="P217" s="52"/>
      <c r="Q217" s="52"/>
      <c r="R217" s="53"/>
      <c r="S217" s="52"/>
      <c r="T217" s="52"/>
      <c r="U217" s="52"/>
      <c r="V217" s="52"/>
      <c r="W217" s="52"/>
      <c r="X217" s="52"/>
      <c r="Y217" s="52"/>
    </row>
    <row r="218" spans="1:25" s="90" customFormat="1" ht="27.75" customHeight="1" x14ac:dyDescent="0.25">
      <c r="A218" s="94"/>
      <c r="B218" s="95"/>
      <c r="C218" s="154" t="s">
        <v>72</v>
      </c>
      <c r="D218" s="155"/>
      <c r="E218" s="155"/>
      <c r="F218" s="155"/>
      <c r="G218" s="155"/>
      <c r="H218" s="155"/>
      <c r="I218" s="155"/>
      <c r="J218" s="156"/>
      <c r="K218" s="79">
        <f t="shared" si="12"/>
        <v>606780</v>
      </c>
      <c r="L218" s="80">
        <f>SUM(L206:L217)</f>
        <v>606780</v>
      </c>
      <c r="M218" s="101"/>
      <c r="N218" s="101"/>
      <c r="O218" s="86"/>
      <c r="P218" s="87"/>
      <c r="Q218" s="87"/>
      <c r="R218" s="89"/>
      <c r="S218" s="87"/>
      <c r="T218" s="87"/>
      <c r="U218" s="87"/>
      <c r="V218" s="87"/>
      <c r="W218" s="87"/>
      <c r="X218" s="87"/>
      <c r="Y218" s="87"/>
    </row>
    <row r="219" spans="1:25" s="72" customFormat="1" ht="30.75" customHeight="1" x14ac:dyDescent="0.25">
      <c r="A219" s="67"/>
      <c r="B219" s="68" t="s">
        <v>452</v>
      </c>
      <c r="C219" s="69"/>
      <c r="D219" s="69"/>
      <c r="E219" s="84"/>
      <c r="F219" s="151"/>
      <c r="G219" s="152"/>
      <c r="H219" s="152"/>
      <c r="I219" s="152"/>
      <c r="J219" s="153"/>
      <c r="K219" s="104"/>
      <c r="L219" s="104"/>
      <c r="M219" s="104"/>
      <c r="N219" s="104"/>
      <c r="O219" s="71"/>
      <c r="P219" s="52"/>
      <c r="Q219" s="52"/>
      <c r="R219" s="53"/>
      <c r="S219" s="52"/>
      <c r="T219" s="52"/>
      <c r="U219" s="52"/>
      <c r="V219" s="52"/>
      <c r="W219" s="52"/>
      <c r="X219" s="52"/>
      <c r="Y219" s="52"/>
    </row>
    <row r="220" spans="1:25" s="23" customFormat="1" ht="54.75" customHeight="1" x14ac:dyDescent="0.25">
      <c r="A220" s="45" t="s">
        <v>317</v>
      </c>
      <c r="B220" s="43" t="s">
        <v>339</v>
      </c>
      <c r="C220" s="45" t="s">
        <v>23</v>
      </c>
      <c r="D220" s="45" t="s">
        <v>17</v>
      </c>
      <c r="E220" s="123" t="s">
        <v>18</v>
      </c>
      <c r="F220" s="125" t="s">
        <v>528</v>
      </c>
      <c r="G220" s="187" t="s">
        <v>92</v>
      </c>
      <c r="H220" s="188"/>
      <c r="I220" s="189"/>
      <c r="J220" s="46" t="s">
        <v>100</v>
      </c>
      <c r="K220" s="47">
        <f t="shared" ref="K220" si="14">SUM(L220:M220)</f>
        <v>7500</v>
      </c>
      <c r="L220" s="48">
        <v>7500</v>
      </c>
      <c r="M220" s="56"/>
      <c r="N220" s="57" t="s">
        <v>73</v>
      </c>
      <c r="O220" s="51"/>
      <c r="P220" s="52"/>
      <c r="Q220" s="52"/>
      <c r="R220" s="53"/>
      <c r="S220" s="52"/>
      <c r="T220" s="52"/>
      <c r="U220" s="52"/>
      <c r="V220" s="52"/>
      <c r="W220" s="52"/>
      <c r="X220" s="52"/>
      <c r="Y220" s="52"/>
    </row>
    <row r="221" spans="1:25" s="23" customFormat="1" ht="57.75" customHeight="1" x14ac:dyDescent="0.25">
      <c r="A221" s="45" t="s">
        <v>318</v>
      </c>
      <c r="B221" s="43" t="s">
        <v>340</v>
      </c>
      <c r="C221" s="45" t="s">
        <v>315</v>
      </c>
      <c r="D221" s="45" t="s">
        <v>17</v>
      </c>
      <c r="E221" s="123" t="s">
        <v>18</v>
      </c>
      <c r="F221" s="125" t="s">
        <v>528</v>
      </c>
      <c r="G221" s="187" t="s">
        <v>92</v>
      </c>
      <c r="H221" s="188"/>
      <c r="I221" s="189"/>
      <c r="J221" s="46" t="s">
        <v>100</v>
      </c>
      <c r="K221" s="47">
        <f t="shared" ref="K221:K241" si="15">SUM(L221:M221)</f>
        <v>8000</v>
      </c>
      <c r="L221" s="48">
        <v>8000</v>
      </c>
      <c r="M221" s="56"/>
      <c r="N221" s="57" t="s">
        <v>73</v>
      </c>
      <c r="O221" s="51"/>
      <c r="P221" s="52"/>
      <c r="Q221" s="52"/>
      <c r="R221" s="53"/>
      <c r="S221" s="52">
        <f>36000+36000+39600</f>
        <v>111600</v>
      </c>
      <c r="T221" s="52"/>
      <c r="U221" s="52"/>
      <c r="V221" s="106">
        <f t="shared" ref="V221:V257" si="16">T221+U221</f>
        <v>0</v>
      </c>
      <c r="W221" s="52"/>
      <c r="X221" s="52"/>
      <c r="Y221" s="52"/>
    </row>
    <row r="222" spans="1:25" ht="59.25" customHeight="1" x14ac:dyDescent="0.4">
      <c r="A222" s="129" t="s">
        <v>405</v>
      </c>
      <c r="B222" s="32" t="s">
        <v>412</v>
      </c>
      <c r="C222" s="132" t="s">
        <v>408</v>
      </c>
      <c r="D222" s="130"/>
      <c r="F222" s="1" t="s">
        <v>407</v>
      </c>
      <c r="K222" s="1"/>
      <c r="L222" s="1" t="s">
        <v>410</v>
      </c>
      <c r="R222" s="131"/>
    </row>
    <row r="223" spans="1:25" s="22" customFormat="1" x14ac:dyDescent="0.25">
      <c r="A223" s="27"/>
      <c r="B223" s="33"/>
      <c r="C223" s="2"/>
      <c r="M223" s="24"/>
      <c r="N223" s="24"/>
      <c r="P223" s="25"/>
      <c r="Q223" s="25"/>
      <c r="R223" s="26"/>
      <c r="S223" s="25"/>
      <c r="T223" s="25"/>
      <c r="U223" s="25"/>
      <c r="V223" s="25"/>
      <c r="W223" s="25"/>
      <c r="X223" s="25"/>
      <c r="Y223" s="25"/>
    </row>
    <row r="224" spans="1:25" s="22" customFormat="1" x14ac:dyDescent="0.25">
      <c r="A224" s="27"/>
      <c r="B224" s="33"/>
      <c r="C224" s="2"/>
      <c r="M224" s="24"/>
      <c r="N224" s="24"/>
      <c r="P224" s="25"/>
      <c r="Q224" s="25"/>
      <c r="R224" s="26"/>
      <c r="S224" s="25"/>
      <c r="T224" s="25"/>
      <c r="U224" s="25"/>
      <c r="V224" s="25"/>
      <c r="W224" s="25"/>
      <c r="X224" s="25"/>
      <c r="Y224" s="25"/>
    </row>
    <row r="225" spans="1:25" s="22" customFormat="1" ht="32.25" customHeight="1" x14ac:dyDescent="0.25">
      <c r="A225" s="28" t="s">
        <v>588</v>
      </c>
      <c r="B225" s="34" t="s">
        <v>542</v>
      </c>
      <c r="C225" s="133"/>
      <c r="D225" s="122" t="s">
        <v>586</v>
      </c>
      <c r="E225" s="122"/>
      <c r="F225" s="143" t="s">
        <v>409</v>
      </c>
      <c r="G225" s="143"/>
      <c r="H225" s="143"/>
      <c r="I225" s="143"/>
      <c r="J225" s="29"/>
      <c r="K225" s="29"/>
      <c r="L225" s="29" t="s">
        <v>411</v>
      </c>
      <c r="M225" s="24"/>
      <c r="N225" s="24"/>
      <c r="P225" s="25"/>
      <c r="Q225" s="25"/>
      <c r="R225" s="26"/>
      <c r="S225" s="25"/>
      <c r="T225" s="25"/>
      <c r="U225" s="25"/>
      <c r="V225" s="25"/>
      <c r="W225" s="25"/>
      <c r="X225" s="25"/>
      <c r="Y225" s="25"/>
    </row>
    <row r="226" spans="1:25" s="22" customFormat="1" ht="33.75" customHeight="1" x14ac:dyDescent="0.25">
      <c r="A226" s="21" t="s">
        <v>585</v>
      </c>
      <c r="B226" s="142" t="s">
        <v>413</v>
      </c>
      <c r="C226" s="23"/>
      <c r="D226" s="2" t="s">
        <v>587</v>
      </c>
      <c r="E226" s="2"/>
      <c r="F226" s="144" t="s">
        <v>543</v>
      </c>
      <c r="G226" s="144"/>
      <c r="H226" s="144"/>
      <c r="I226" s="144"/>
      <c r="L226" s="144" t="s">
        <v>188</v>
      </c>
      <c r="M226" s="144"/>
      <c r="N226" s="24"/>
      <c r="P226" s="25"/>
      <c r="Q226" s="25"/>
      <c r="R226" s="26"/>
      <c r="S226" s="25"/>
      <c r="T226" s="25"/>
      <c r="U226" s="25"/>
      <c r="V226" s="25"/>
      <c r="W226" s="25"/>
      <c r="X226" s="25"/>
      <c r="Y226" s="25"/>
    </row>
    <row r="227" spans="1:25" s="23" customFormat="1" ht="108" customHeight="1" x14ac:dyDescent="0.25">
      <c r="A227" s="45" t="s">
        <v>319</v>
      </c>
      <c r="B227" s="43" t="s">
        <v>506</v>
      </c>
      <c r="C227" s="45" t="s">
        <v>166</v>
      </c>
      <c r="D227" s="45" t="s">
        <v>17</v>
      </c>
      <c r="E227" s="123" t="s">
        <v>18</v>
      </c>
      <c r="F227" s="125"/>
      <c r="G227" s="187" t="s">
        <v>92</v>
      </c>
      <c r="H227" s="188"/>
      <c r="I227" s="189"/>
      <c r="J227" s="46" t="s">
        <v>100</v>
      </c>
      <c r="K227" s="47">
        <f t="shared" si="15"/>
        <v>66700</v>
      </c>
      <c r="L227" s="48">
        <v>66700</v>
      </c>
      <c r="M227" s="49"/>
      <c r="N227" s="57" t="s">
        <v>73</v>
      </c>
      <c r="O227" s="51"/>
      <c r="P227" s="52"/>
      <c r="Q227" s="52"/>
      <c r="R227" s="53"/>
      <c r="S227" s="52"/>
      <c r="T227" s="52"/>
      <c r="U227" s="52"/>
      <c r="V227" s="106">
        <f t="shared" si="16"/>
        <v>0</v>
      </c>
      <c r="W227" s="52"/>
      <c r="X227" s="52"/>
      <c r="Y227" s="52"/>
    </row>
    <row r="228" spans="1:25" s="23" customFormat="1" ht="55.5" customHeight="1" x14ac:dyDescent="0.25">
      <c r="A228" s="45" t="s">
        <v>320</v>
      </c>
      <c r="B228" s="43" t="s">
        <v>341</v>
      </c>
      <c r="C228" s="45" t="s">
        <v>37</v>
      </c>
      <c r="D228" s="45" t="s">
        <v>17</v>
      </c>
      <c r="E228" s="123" t="s">
        <v>18</v>
      </c>
      <c r="F228" s="125" t="s">
        <v>528</v>
      </c>
      <c r="G228" s="187" t="s">
        <v>92</v>
      </c>
      <c r="H228" s="188"/>
      <c r="I228" s="189"/>
      <c r="J228" s="46" t="s">
        <v>100</v>
      </c>
      <c r="K228" s="47">
        <f t="shared" ref="K228:K235" si="17">SUM(L228:M228)</f>
        <v>36000</v>
      </c>
      <c r="L228" s="48">
        <v>36000</v>
      </c>
      <c r="M228" s="56"/>
      <c r="N228" s="57" t="s">
        <v>73</v>
      </c>
      <c r="O228" s="51"/>
      <c r="P228" s="52"/>
      <c r="Q228" s="52"/>
      <c r="R228" s="53"/>
      <c r="S228" s="52"/>
      <c r="T228" s="52"/>
      <c r="U228" s="52"/>
      <c r="V228" s="106">
        <f t="shared" si="16"/>
        <v>0</v>
      </c>
      <c r="W228" s="52"/>
      <c r="X228" s="52"/>
      <c r="Y228" s="52"/>
    </row>
    <row r="229" spans="1:25" s="23" customFormat="1" ht="47.25" customHeight="1" x14ac:dyDescent="0.25">
      <c r="A229" s="45" t="s">
        <v>321</v>
      </c>
      <c r="B229" s="43" t="s">
        <v>341</v>
      </c>
      <c r="C229" s="45" t="s">
        <v>26</v>
      </c>
      <c r="D229" s="45" t="s">
        <v>17</v>
      </c>
      <c r="E229" s="123" t="s">
        <v>18</v>
      </c>
      <c r="F229" s="125" t="s">
        <v>528</v>
      </c>
      <c r="G229" s="187" t="s">
        <v>92</v>
      </c>
      <c r="H229" s="188"/>
      <c r="I229" s="189"/>
      <c r="J229" s="46" t="s">
        <v>100</v>
      </c>
      <c r="K229" s="47">
        <f t="shared" si="17"/>
        <v>35000</v>
      </c>
      <c r="L229" s="48">
        <v>35000</v>
      </c>
      <c r="M229" s="56"/>
      <c r="N229" s="57" t="s">
        <v>73</v>
      </c>
      <c r="O229" s="51"/>
      <c r="P229" s="52"/>
      <c r="Q229" s="52"/>
      <c r="R229" s="53"/>
      <c r="S229" s="52"/>
      <c r="T229" s="52"/>
      <c r="U229" s="52"/>
      <c r="V229" s="106">
        <f t="shared" si="16"/>
        <v>0</v>
      </c>
      <c r="W229" s="52"/>
      <c r="X229" s="52"/>
      <c r="Y229" s="52"/>
    </row>
    <row r="230" spans="1:25" s="23" customFormat="1" ht="58.5" customHeight="1" x14ac:dyDescent="0.25">
      <c r="A230" s="45" t="s">
        <v>322</v>
      </c>
      <c r="B230" s="43" t="s">
        <v>507</v>
      </c>
      <c r="C230" s="45" t="s">
        <v>230</v>
      </c>
      <c r="D230" s="45" t="s">
        <v>17</v>
      </c>
      <c r="E230" s="123" t="s">
        <v>18</v>
      </c>
      <c r="F230" s="125" t="s">
        <v>528</v>
      </c>
      <c r="G230" s="187" t="s">
        <v>92</v>
      </c>
      <c r="H230" s="188"/>
      <c r="I230" s="189"/>
      <c r="J230" s="46" t="s">
        <v>100</v>
      </c>
      <c r="K230" s="47">
        <f t="shared" si="17"/>
        <v>17530</v>
      </c>
      <c r="L230" s="48">
        <v>17530</v>
      </c>
      <c r="M230" s="49"/>
      <c r="N230" s="57" t="s">
        <v>73</v>
      </c>
      <c r="O230" s="51"/>
      <c r="P230" s="52"/>
      <c r="Q230" s="52"/>
      <c r="R230" s="53"/>
      <c r="S230" s="52"/>
      <c r="T230" s="52"/>
      <c r="U230" s="52"/>
      <c r="V230" s="106">
        <f t="shared" si="16"/>
        <v>0</v>
      </c>
      <c r="W230" s="52"/>
      <c r="X230" s="52"/>
      <c r="Y230" s="52"/>
    </row>
    <row r="231" spans="1:25" s="23" customFormat="1" ht="58.5" customHeight="1" x14ac:dyDescent="0.25">
      <c r="A231" s="45" t="s">
        <v>323</v>
      </c>
      <c r="B231" s="43" t="s">
        <v>342</v>
      </c>
      <c r="C231" s="45" t="s">
        <v>44</v>
      </c>
      <c r="D231" s="45" t="s">
        <v>17</v>
      </c>
      <c r="E231" s="123" t="s">
        <v>18</v>
      </c>
      <c r="F231" s="125" t="s">
        <v>528</v>
      </c>
      <c r="G231" s="187" t="s">
        <v>92</v>
      </c>
      <c r="H231" s="188"/>
      <c r="I231" s="189"/>
      <c r="J231" s="46" t="s">
        <v>100</v>
      </c>
      <c r="K231" s="47">
        <f t="shared" si="17"/>
        <v>20000</v>
      </c>
      <c r="L231" s="48">
        <v>20000</v>
      </c>
      <c r="M231" s="56"/>
      <c r="N231" s="57" t="s">
        <v>73</v>
      </c>
      <c r="O231" s="51"/>
      <c r="P231" s="52"/>
      <c r="Q231" s="52"/>
      <c r="R231" s="53"/>
      <c r="S231" s="52"/>
      <c r="T231" s="52"/>
      <c r="U231" s="52"/>
      <c r="V231" s="106">
        <f t="shared" si="16"/>
        <v>0</v>
      </c>
      <c r="W231" s="52"/>
      <c r="X231" s="52"/>
      <c r="Y231" s="52"/>
    </row>
    <row r="232" spans="1:25" s="23" customFormat="1" ht="54" customHeight="1" x14ac:dyDescent="0.25">
      <c r="A232" s="45" t="s">
        <v>324</v>
      </c>
      <c r="B232" s="43" t="s">
        <v>508</v>
      </c>
      <c r="C232" s="45" t="s">
        <v>189</v>
      </c>
      <c r="D232" s="45" t="s">
        <v>17</v>
      </c>
      <c r="E232" s="123" t="s">
        <v>18</v>
      </c>
      <c r="F232" s="125"/>
      <c r="G232" s="187" t="s">
        <v>92</v>
      </c>
      <c r="H232" s="188"/>
      <c r="I232" s="189"/>
      <c r="J232" s="46" t="s">
        <v>100</v>
      </c>
      <c r="K232" s="47">
        <f t="shared" si="17"/>
        <v>100500</v>
      </c>
      <c r="L232" s="48">
        <v>100500</v>
      </c>
      <c r="M232" s="49"/>
      <c r="N232" s="57" t="s">
        <v>73</v>
      </c>
      <c r="O232" s="51"/>
      <c r="P232" s="52"/>
      <c r="Q232" s="52"/>
      <c r="R232" s="53"/>
      <c r="S232" s="52"/>
      <c r="T232" s="52"/>
      <c r="U232" s="52"/>
      <c r="V232" s="106">
        <f t="shared" si="16"/>
        <v>0</v>
      </c>
      <c r="W232" s="52"/>
      <c r="X232" s="52"/>
      <c r="Y232" s="52"/>
    </row>
    <row r="233" spans="1:25" s="23" customFormat="1" ht="54" customHeight="1" x14ac:dyDescent="0.25">
      <c r="A233" s="46" t="s">
        <v>325</v>
      </c>
      <c r="B233" s="43" t="s">
        <v>509</v>
      </c>
      <c r="C233" s="46" t="s">
        <v>19</v>
      </c>
      <c r="D233" s="45" t="s">
        <v>17</v>
      </c>
      <c r="E233" s="123" t="s">
        <v>18</v>
      </c>
      <c r="F233" s="125" t="s">
        <v>528</v>
      </c>
      <c r="G233" s="187" t="s">
        <v>92</v>
      </c>
      <c r="H233" s="188"/>
      <c r="I233" s="189"/>
      <c r="J233" s="46" t="s">
        <v>100</v>
      </c>
      <c r="K233" s="47">
        <f t="shared" si="17"/>
        <v>47300</v>
      </c>
      <c r="L233" s="48">
        <v>47300</v>
      </c>
      <c r="M233" s="49"/>
      <c r="N233" s="57" t="s">
        <v>73</v>
      </c>
      <c r="O233" s="51"/>
      <c r="P233" s="52"/>
      <c r="Q233" s="52"/>
      <c r="R233" s="53"/>
      <c r="S233" s="52"/>
      <c r="T233" s="52"/>
      <c r="U233" s="52"/>
      <c r="V233" s="106">
        <f t="shared" si="16"/>
        <v>0</v>
      </c>
      <c r="W233" s="52"/>
      <c r="X233" s="52"/>
      <c r="Y233" s="52"/>
    </row>
    <row r="234" spans="1:25" s="23" customFormat="1" ht="54" customHeight="1" x14ac:dyDescent="0.25">
      <c r="A234" s="45" t="s">
        <v>326</v>
      </c>
      <c r="B234" s="43" t="s">
        <v>343</v>
      </c>
      <c r="C234" s="45" t="s">
        <v>33</v>
      </c>
      <c r="D234" s="45" t="s">
        <v>17</v>
      </c>
      <c r="E234" s="123" t="s">
        <v>18</v>
      </c>
      <c r="F234" s="125" t="s">
        <v>528</v>
      </c>
      <c r="G234" s="187" t="s">
        <v>92</v>
      </c>
      <c r="H234" s="188"/>
      <c r="I234" s="189"/>
      <c r="J234" s="46" t="s">
        <v>100</v>
      </c>
      <c r="K234" s="47">
        <f t="shared" si="17"/>
        <v>7500</v>
      </c>
      <c r="L234" s="48">
        <v>7500</v>
      </c>
      <c r="M234" s="56"/>
      <c r="N234" s="57" t="s">
        <v>73</v>
      </c>
      <c r="O234" s="51"/>
      <c r="P234" s="52"/>
      <c r="Q234" s="52"/>
      <c r="R234" s="53"/>
      <c r="S234" s="52"/>
      <c r="T234" s="52"/>
      <c r="U234" s="52"/>
      <c r="V234" s="106">
        <f t="shared" si="16"/>
        <v>0</v>
      </c>
      <c r="W234" s="52"/>
      <c r="X234" s="52"/>
      <c r="Y234" s="52"/>
    </row>
    <row r="235" spans="1:25" s="23" customFormat="1" ht="52.5" customHeight="1" x14ac:dyDescent="0.25">
      <c r="A235" s="45" t="s">
        <v>327</v>
      </c>
      <c r="B235" s="43" t="s">
        <v>343</v>
      </c>
      <c r="C235" s="45" t="s">
        <v>150</v>
      </c>
      <c r="D235" s="45" t="s">
        <v>17</v>
      </c>
      <c r="E235" s="123" t="s">
        <v>18</v>
      </c>
      <c r="F235" s="125" t="s">
        <v>528</v>
      </c>
      <c r="G235" s="187" t="s">
        <v>92</v>
      </c>
      <c r="H235" s="188"/>
      <c r="I235" s="189"/>
      <c r="J235" s="46" t="s">
        <v>100</v>
      </c>
      <c r="K235" s="47">
        <f t="shared" si="17"/>
        <v>17500</v>
      </c>
      <c r="L235" s="48">
        <v>17500</v>
      </c>
      <c r="M235" s="56"/>
      <c r="N235" s="57" t="s">
        <v>73</v>
      </c>
      <c r="O235" s="51"/>
      <c r="P235" s="52"/>
      <c r="Q235" s="52"/>
      <c r="R235" s="53"/>
      <c r="S235" s="52"/>
      <c r="T235" s="52"/>
      <c r="U235" s="52"/>
      <c r="V235" s="106">
        <f t="shared" si="16"/>
        <v>0</v>
      </c>
      <c r="W235" s="52"/>
      <c r="X235" s="52"/>
      <c r="Y235" s="52"/>
    </row>
    <row r="236" spans="1:25" s="23" customFormat="1" ht="59.25" customHeight="1" x14ac:dyDescent="0.25">
      <c r="A236" s="45" t="s">
        <v>328</v>
      </c>
      <c r="B236" s="43" t="s">
        <v>510</v>
      </c>
      <c r="C236" s="45" t="s">
        <v>25</v>
      </c>
      <c r="D236" s="45" t="s">
        <v>17</v>
      </c>
      <c r="E236" s="123" t="s">
        <v>18</v>
      </c>
      <c r="F236" s="125"/>
      <c r="G236" s="187" t="s">
        <v>92</v>
      </c>
      <c r="H236" s="188"/>
      <c r="I236" s="189"/>
      <c r="J236" s="46" t="s">
        <v>100</v>
      </c>
      <c r="K236" s="47">
        <f t="shared" si="15"/>
        <v>60100</v>
      </c>
      <c r="L236" s="48">
        <v>60100</v>
      </c>
      <c r="M236" s="49"/>
      <c r="N236" s="57" t="s">
        <v>73</v>
      </c>
      <c r="O236" s="51"/>
      <c r="P236" s="52"/>
      <c r="Q236" s="52"/>
      <c r="R236" s="53"/>
      <c r="S236" s="52"/>
      <c r="T236" s="52"/>
      <c r="U236" s="52"/>
      <c r="V236" s="106">
        <f t="shared" si="16"/>
        <v>0</v>
      </c>
      <c r="W236" s="52"/>
      <c r="X236" s="52"/>
      <c r="Y236" s="52"/>
    </row>
    <row r="237" spans="1:25" s="23" customFormat="1" ht="37.5" customHeight="1" x14ac:dyDescent="0.25">
      <c r="A237" s="45" t="s">
        <v>329</v>
      </c>
      <c r="B237" s="43" t="s">
        <v>343</v>
      </c>
      <c r="C237" s="45" t="s">
        <v>151</v>
      </c>
      <c r="D237" s="45" t="s">
        <v>17</v>
      </c>
      <c r="E237" s="123" t="s">
        <v>18</v>
      </c>
      <c r="F237" s="125" t="s">
        <v>528</v>
      </c>
      <c r="G237" s="187" t="s">
        <v>92</v>
      </c>
      <c r="H237" s="188"/>
      <c r="I237" s="189"/>
      <c r="J237" s="46" t="s">
        <v>100</v>
      </c>
      <c r="K237" s="47">
        <f t="shared" si="15"/>
        <v>11000</v>
      </c>
      <c r="L237" s="48">
        <v>11000</v>
      </c>
      <c r="M237" s="56"/>
      <c r="N237" s="57" t="s">
        <v>73</v>
      </c>
      <c r="O237" s="51"/>
      <c r="P237" s="52"/>
      <c r="Q237" s="52"/>
      <c r="R237" s="53"/>
      <c r="S237" s="52"/>
      <c r="T237" s="52"/>
      <c r="U237" s="52"/>
      <c r="V237" s="106">
        <f t="shared" si="16"/>
        <v>0</v>
      </c>
      <c r="W237" s="52"/>
      <c r="X237" s="52"/>
      <c r="Y237" s="52"/>
    </row>
    <row r="238" spans="1:25" s="23" customFormat="1" ht="33" customHeight="1" x14ac:dyDescent="0.25">
      <c r="A238" s="45" t="s">
        <v>330</v>
      </c>
      <c r="B238" s="43" t="s">
        <v>344</v>
      </c>
      <c r="C238" s="45" t="s">
        <v>34</v>
      </c>
      <c r="D238" s="45" t="s">
        <v>17</v>
      </c>
      <c r="E238" s="123" t="s">
        <v>18</v>
      </c>
      <c r="F238" s="125" t="s">
        <v>528</v>
      </c>
      <c r="G238" s="187" t="s">
        <v>92</v>
      </c>
      <c r="H238" s="188"/>
      <c r="I238" s="189"/>
      <c r="J238" s="46" t="s">
        <v>100</v>
      </c>
      <c r="K238" s="47">
        <f t="shared" si="15"/>
        <v>35000</v>
      </c>
      <c r="L238" s="48">
        <v>35000</v>
      </c>
      <c r="M238" s="56"/>
      <c r="N238" s="57" t="s">
        <v>73</v>
      </c>
      <c r="O238" s="51"/>
      <c r="P238" s="52"/>
      <c r="Q238" s="52"/>
      <c r="R238" s="53"/>
      <c r="S238" s="52"/>
      <c r="T238" s="52"/>
      <c r="U238" s="52"/>
      <c r="V238" s="106">
        <f t="shared" si="16"/>
        <v>0</v>
      </c>
      <c r="W238" s="52"/>
      <c r="X238" s="52"/>
      <c r="Y238" s="52"/>
    </row>
    <row r="239" spans="1:25" s="23" customFormat="1" ht="106.5" customHeight="1" x14ac:dyDescent="0.25">
      <c r="A239" s="45" t="s">
        <v>331</v>
      </c>
      <c r="B239" s="43" t="s">
        <v>511</v>
      </c>
      <c r="C239" s="45" t="s">
        <v>163</v>
      </c>
      <c r="D239" s="45" t="s">
        <v>17</v>
      </c>
      <c r="E239" s="123" t="s">
        <v>18</v>
      </c>
      <c r="F239" s="125" t="s">
        <v>528</v>
      </c>
      <c r="G239" s="187" t="s">
        <v>92</v>
      </c>
      <c r="H239" s="188"/>
      <c r="I239" s="189"/>
      <c r="J239" s="46" t="s">
        <v>100</v>
      </c>
      <c r="K239" s="47">
        <f t="shared" si="15"/>
        <v>39819</v>
      </c>
      <c r="L239" s="48">
        <v>39819</v>
      </c>
      <c r="M239" s="49"/>
      <c r="N239" s="57" t="s">
        <v>73</v>
      </c>
      <c r="O239" s="51"/>
      <c r="P239" s="52"/>
      <c r="Q239" s="52"/>
      <c r="R239" s="53"/>
      <c r="S239" s="52"/>
      <c r="T239" s="52"/>
      <c r="U239" s="52"/>
      <c r="V239" s="106">
        <f t="shared" si="16"/>
        <v>0</v>
      </c>
      <c r="W239" s="52"/>
      <c r="X239" s="52"/>
      <c r="Y239" s="52"/>
    </row>
    <row r="240" spans="1:25" s="23" customFormat="1" ht="63.75" customHeight="1" x14ac:dyDescent="0.25">
      <c r="A240" s="46" t="s">
        <v>332</v>
      </c>
      <c r="B240" s="43" t="s">
        <v>345</v>
      </c>
      <c r="C240" s="46" t="s">
        <v>316</v>
      </c>
      <c r="D240" s="45" t="s">
        <v>17</v>
      </c>
      <c r="E240" s="123" t="s">
        <v>18</v>
      </c>
      <c r="F240" s="125" t="s">
        <v>528</v>
      </c>
      <c r="G240" s="187" t="s">
        <v>92</v>
      </c>
      <c r="H240" s="188"/>
      <c r="I240" s="189"/>
      <c r="J240" s="46" t="s">
        <v>100</v>
      </c>
      <c r="K240" s="47">
        <f t="shared" si="15"/>
        <v>8000</v>
      </c>
      <c r="L240" s="48">
        <v>8000</v>
      </c>
      <c r="M240" s="56"/>
      <c r="N240" s="57" t="s">
        <v>73</v>
      </c>
      <c r="O240" s="51"/>
      <c r="P240" s="52"/>
      <c r="Q240" s="52"/>
      <c r="R240" s="53"/>
      <c r="S240" s="52"/>
      <c r="T240" s="52"/>
      <c r="U240" s="52"/>
      <c r="V240" s="106">
        <f t="shared" si="16"/>
        <v>0</v>
      </c>
      <c r="W240" s="52"/>
      <c r="X240" s="52"/>
      <c r="Y240" s="52"/>
    </row>
    <row r="241" spans="1:25" s="23" customFormat="1" ht="132.75" customHeight="1" x14ac:dyDescent="0.25">
      <c r="A241" s="45" t="s">
        <v>333</v>
      </c>
      <c r="B241" s="43" t="s">
        <v>512</v>
      </c>
      <c r="C241" s="45" t="s">
        <v>152</v>
      </c>
      <c r="D241" s="45" t="s">
        <v>17</v>
      </c>
      <c r="E241" s="123" t="s">
        <v>18</v>
      </c>
      <c r="F241" s="125"/>
      <c r="G241" s="187" t="s">
        <v>92</v>
      </c>
      <c r="H241" s="188"/>
      <c r="I241" s="189"/>
      <c r="J241" s="46" t="s">
        <v>100</v>
      </c>
      <c r="K241" s="47">
        <f t="shared" si="15"/>
        <v>426100</v>
      </c>
      <c r="L241" s="48">
        <v>426100</v>
      </c>
      <c r="M241" s="56"/>
      <c r="N241" s="57" t="s">
        <v>73</v>
      </c>
      <c r="O241" s="51"/>
      <c r="P241" s="52"/>
      <c r="Q241" s="52"/>
      <c r="R241" s="53"/>
      <c r="S241" s="52"/>
      <c r="T241" s="52"/>
      <c r="U241" s="52"/>
      <c r="V241" s="106">
        <f t="shared" si="16"/>
        <v>0</v>
      </c>
      <c r="W241" s="52"/>
      <c r="X241" s="52"/>
      <c r="Y241" s="52"/>
    </row>
    <row r="242" spans="1:25" s="23" customFormat="1" ht="77.25" customHeight="1" x14ac:dyDescent="0.25">
      <c r="A242" s="45" t="s">
        <v>453</v>
      </c>
      <c r="B242" s="43" t="s">
        <v>454</v>
      </c>
      <c r="C242" s="45" t="s">
        <v>455</v>
      </c>
      <c r="D242" s="45" t="s">
        <v>17</v>
      </c>
      <c r="E242" s="123" t="s">
        <v>18</v>
      </c>
      <c r="F242" s="125" t="s">
        <v>528</v>
      </c>
      <c r="G242" s="187" t="s">
        <v>92</v>
      </c>
      <c r="H242" s="188"/>
      <c r="I242" s="189"/>
      <c r="J242" s="46" t="s">
        <v>100</v>
      </c>
      <c r="K242" s="47">
        <f t="shared" ref="K242:K254" si="18">SUM(L242:M242)</f>
        <v>40260</v>
      </c>
      <c r="L242" s="48">
        <v>40260</v>
      </c>
      <c r="M242" s="56"/>
      <c r="N242" s="57" t="s">
        <v>73</v>
      </c>
      <c r="O242" s="51"/>
      <c r="P242" s="52"/>
      <c r="Q242" s="52"/>
      <c r="R242" s="53"/>
      <c r="S242" s="52"/>
      <c r="T242" s="52"/>
      <c r="U242" s="52"/>
      <c r="V242" s="106"/>
      <c r="W242" s="52"/>
      <c r="X242" s="52"/>
      <c r="Y242" s="52"/>
    </row>
    <row r="243" spans="1:25" s="23" customFormat="1" ht="65.25" customHeight="1" x14ac:dyDescent="0.25">
      <c r="A243" s="45" t="s">
        <v>334</v>
      </c>
      <c r="B243" s="43" t="s">
        <v>537</v>
      </c>
      <c r="C243" s="45" t="s">
        <v>32</v>
      </c>
      <c r="D243" s="45" t="s">
        <v>17</v>
      </c>
      <c r="E243" s="123" t="s">
        <v>18</v>
      </c>
      <c r="F243" s="125" t="s">
        <v>528</v>
      </c>
      <c r="G243" s="187" t="s">
        <v>92</v>
      </c>
      <c r="H243" s="188"/>
      <c r="I243" s="189"/>
      <c r="J243" s="46" t="s">
        <v>100</v>
      </c>
      <c r="K243" s="47">
        <f t="shared" si="18"/>
        <v>20000</v>
      </c>
      <c r="L243" s="48">
        <v>20000</v>
      </c>
      <c r="M243" s="56"/>
      <c r="N243" s="57" t="s">
        <v>73</v>
      </c>
      <c r="O243" s="51"/>
      <c r="P243" s="52"/>
      <c r="Q243" s="52"/>
      <c r="R243" s="53"/>
      <c r="S243" s="52"/>
      <c r="T243" s="52"/>
      <c r="U243" s="52"/>
      <c r="V243" s="106">
        <f t="shared" si="16"/>
        <v>0</v>
      </c>
      <c r="W243" s="52"/>
      <c r="X243" s="52"/>
      <c r="Y243" s="52"/>
    </row>
    <row r="244" spans="1:25" s="23" customFormat="1" ht="65.25" customHeight="1" x14ac:dyDescent="0.25">
      <c r="A244" s="45" t="s">
        <v>329</v>
      </c>
      <c r="B244" s="43" t="s">
        <v>346</v>
      </c>
      <c r="C244" s="45" t="s">
        <v>151</v>
      </c>
      <c r="D244" s="45" t="s">
        <v>17</v>
      </c>
      <c r="E244" s="123" t="s">
        <v>18</v>
      </c>
      <c r="F244" s="125" t="s">
        <v>528</v>
      </c>
      <c r="G244" s="187" t="s">
        <v>92</v>
      </c>
      <c r="H244" s="188"/>
      <c r="I244" s="189"/>
      <c r="J244" s="46" t="s">
        <v>100</v>
      </c>
      <c r="K244" s="47">
        <f t="shared" si="18"/>
        <v>11000</v>
      </c>
      <c r="L244" s="48">
        <v>11000</v>
      </c>
      <c r="M244" s="56"/>
      <c r="N244" s="57" t="s">
        <v>73</v>
      </c>
      <c r="O244" s="51"/>
      <c r="P244" s="52"/>
      <c r="Q244" s="52"/>
      <c r="R244" s="53"/>
      <c r="S244" s="52"/>
      <c r="T244" s="52"/>
      <c r="U244" s="52"/>
      <c r="V244" s="106">
        <f t="shared" si="16"/>
        <v>0</v>
      </c>
      <c r="W244" s="52"/>
      <c r="X244" s="52"/>
      <c r="Y244" s="52"/>
    </row>
    <row r="245" spans="1:25" s="23" customFormat="1" ht="65.25" customHeight="1" x14ac:dyDescent="0.25">
      <c r="A245" s="45" t="s">
        <v>335</v>
      </c>
      <c r="B245" s="43" t="s">
        <v>513</v>
      </c>
      <c r="C245" s="45" t="s">
        <v>290</v>
      </c>
      <c r="D245" s="45" t="s">
        <v>17</v>
      </c>
      <c r="E245" s="123" t="s">
        <v>18</v>
      </c>
      <c r="F245" s="125"/>
      <c r="G245" s="187" t="s">
        <v>92</v>
      </c>
      <c r="H245" s="188"/>
      <c r="I245" s="189"/>
      <c r="J245" s="46" t="s">
        <v>100</v>
      </c>
      <c r="K245" s="47">
        <f t="shared" si="18"/>
        <v>50200</v>
      </c>
      <c r="L245" s="48">
        <v>50200</v>
      </c>
      <c r="M245" s="56"/>
      <c r="N245" s="57" t="s">
        <v>73</v>
      </c>
      <c r="O245" s="51"/>
      <c r="P245" s="52"/>
      <c r="Q245" s="52"/>
      <c r="R245" s="53">
        <f>35000+29000</f>
        <v>64000</v>
      </c>
      <c r="S245" s="52"/>
      <c r="T245" s="52"/>
      <c r="U245" s="52"/>
      <c r="V245" s="106">
        <f t="shared" si="16"/>
        <v>0</v>
      </c>
      <c r="W245" s="52"/>
      <c r="X245" s="52"/>
      <c r="Y245" s="52"/>
    </row>
    <row r="246" spans="1:25" s="23" customFormat="1" ht="65.25" customHeight="1" x14ac:dyDescent="0.25">
      <c r="A246" s="46" t="s">
        <v>336</v>
      </c>
      <c r="B246" s="43" t="s">
        <v>347</v>
      </c>
      <c r="C246" s="46" t="s">
        <v>36</v>
      </c>
      <c r="D246" s="45" t="s">
        <v>17</v>
      </c>
      <c r="E246" s="123" t="s">
        <v>18</v>
      </c>
      <c r="F246" s="125" t="s">
        <v>528</v>
      </c>
      <c r="G246" s="187" t="s">
        <v>92</v>
      </c>
      <c r="H246" s="188"/>
      <c r="I246" s="189"/>
      <c r="J246" s="46" t="s">
        <v>100</v>
      </c>
      <c r="K246" s="47">
        <f t="shared" si="18"/>
        <v>2500</v>
      </c>
      <c r="L246" s="48">
        <v>2500</v>
      </c>
      <c r="M246" s="56"/>
      <c r="N246" s="57" t="s">
        <v>73</v>
      </c>
      <c r="O246" s="51"/>
      <c r="P246" s="52"/>
      <c r="Q246" s="52"/>
      <c r="R246" s="53"/>
      <c r="S246" s="52"/>
      <c r="T246" s="52"/>
      <c r="U246" s="52"/>
      <c r="V246" s="106">
        <f t="shared" si="16"/>
        <v>0</v>
      </c>
      <c r="W246" s="52"/>
      <c r="X246" s="52"/>
      <c r="Y246" s="52"/>
    </row>
    <row r="247" spans="1:25" s="23" customFormat="1" ht="65.25" customHeight="1" x14ac:dyDescent="0.25">
      <c r="A247" s="46" t="s">
        <v>337</v>
      </c>
      <c r="B247" s="43" t="s">
        <v>514</v>
      </c>
      <c r="C247" s="46" t="s">
        <v>16</v>
      </c>
      <c r="D247" s="45" t="s">
        <v>17</v>
      </c>
      <c r="E247" s="123" t="s">
        <v>18</v>
      </c>
      <c r="F247" s="125" t="s">
        <v>528</v>
      </c>
      <c r="G247" s="187" t="s">
        <v>92</v>
      </c>
      <c r="H247" s="188"/>
      <c r="I247" s="189"/>
      <c r="J247" s="46" t="s">
        <v>100</v>
      </c>
      <c r="K247" s="47">
        <f t="shared" si="18"/>
        <v>25000</v>
      </c>
      <c r="L247" s="48">
        <v>25000</v>
      </c>
      <c r="M247" s="56"/>
      <c r="N247" s="57" t="s">
        <v>73</v>
      </c>
      <c r="O247" s="51"/>
      <c r="P247" s="52"/>
      <c r="Q247" s="52"/>
      <c r="R247" s="53"/>
      <c r="S247" s="52"/>
      <c r="T247" s="52"/>
      <c r="U247" s="52"/>
      <c r="V247" s="106">
        <f t="shared" si="16"/>
        <v>0</v>
      </c>
      <c r="W247" s="52"/>
      <c r="X247" s="52"/>
      <c r="Y247" s="52"/>
    </row>
    <row r="248" spans="1:25" ht="59.25" customHeight="1" x14ac:dyDescent="0.4">
      <c r="A248" s="129" t="s">
        <v>405</v>
      </c>
      <c r="B248" s="32" t="s">
        <v>412</v>
      </c>
      <c r="C248" s="132" t="s">
        <v>408</v>
      </c>
      <c r="D248" s="130"/>
      <c r="F248" s="1" t="s">
        <v>407</v>
      </c>
      <c r="K248" s="1"/>
      <c r="L248" s="1" t="s">
        <v>410</v>
      </c>
      <c r="R248" s="131"/>
    </row>
    <row r="249" spans="1:25" s="22" customFormat="1" x14ac:dyDescent="0.25">
      <c r="A249" s="27"/>
      <c r="B249" s="33"/>
      <c r="C249" s="2"/>
      <c r="M249" s="24"/>
      <c r="N249" s="24"/>
      <c r="P249" s="25"/>
      <c r="Q249" s="25"/>
      <c r="R249" s="26"/>
      <c r="S249" s="25"/>
      <c r="T249" s="25"/>
      <c r="U249" s="25"/>
      <c r="V249" s="25"/>
      <c r="W249" s="25"/>
      <c r="X249" s="25"/>
      <c r="Y249" s="25"/>
    </row>
    <row r="250" spans="1:25" s="22" customFormat="1" x14ac:dyDescent="0.25">
      <c r="A250" s="27"/>
      <c r="B250" s="33"/>
      <c r="C250" s="2"/>
      <c r="M250" s="24"/>
      <c r="N250" s="24"/>
      <c r="P250" s="25"/>
      <c r="Q250" s="25"/>
      <c r="R250" s="26"/>
      <c r="S250" s="25"/>
      <c r="T250" s="25"/>
      <c r="U250" s="25"/>
      <c r="V250" s="25"/>
      <c r="W250" s="25"/>
      <c r="X250" s="25"/>
      <c r="Y250" s="25"/>
    </row>
    <row r="251" spans="1:25" s="22" customFormat="1" ht="32.25" customHeight="1" x14ac:dyDescent="0.25">
      <c r="A251" s="28" t="s">
        <v>588</v>
      </c>
      <c r="B251" s="34" t="s">
        <v>542</v>
      </c>
      <c r="C251" s="133"/>
      <c r="D251" s="122" t="s">
        <v>586</v>
      </c>
      <c r="E251" s="122"/>
      <c r="F251" s="143" t="s">
        <v>409</v>
      </c>
      <c r="G251" s="143"/>
      <c r="H251" s="143"/>
      <c r="I251" s="143"/>
      <c r="J251" s="29"/>
      <c r="K251" s="29"/>
      <c r="L251" s="29" t="s">
        <v>411</v>
      </c>
      <c r="M251" s="24"/>
      <c r="N251" s="24"/>
      <c r="P251" s="25"/>
      <c r="Q251" s="25"/>
      <c r="R251" s="26"/>
      <c r="S251" s="25"/>
      <c r="T251" s="25"/>
      <c r="U251" s="25"/>
      <c r="V251" s="25"/>
      <c r="W251" s="25"/>
      <c r="X251" s="25"/>
      <c r="Y251" s="25"/>
    </row>
    <row r="252" spans="1:25" s="22" customFormat="1" ht="33.75" customHeight="1" x14ac:dyDescent="0.25">
      <c r="A252" s="21" t="s">
        <v>585</v>
      </c>
      <c r="B252" s="142" t="s">
        <v>413</v>
      </c>
      <c r="C252" s="23"/>
      <c r="D252" s="2" t="s">
        <v>587</v>
      </c>
      <c r="E252" s="2"/>
      <c r="F252" s="144" t="s">
        <v>543</v>
      </c>
      <c r="G252" s="144"/>
      <c r="H252" s="144"/>
      <c r="I252" s="144"/>
      <c r="L252" s="144" t="s">
        <v>188</v>
      </c>
      <c r="M252" s="144"/>
      <c r="N252" s="24"/>
      <c r="P252" s="25"/>
      <c r="Q252" s="25"/>
      <c r="R252" s="26"/>
      <c r="S252" s="25"/>
      <c r="T252" s="25"/>
      <c r="U252" s="25"/>
      <c r="V252" s="25"/>
      <c r="W252" s="25"/>
      <c r="X252" s="25"/>
      <c r="Y252" s="25"/>
    </row>
    <row r="253" spans="1:25" s="23" customFormat="1" ht="65.25" customHeight="1" x14ac:dyDescent="0.25">
      <c r="A253" s="45" t="s">
        <v>338</v>
      </c>
      <c r="B253" s="43" t="s">
        <v>339</v>
      </c>
      <c r="C253" s="45" t="s">
        <v>145</v>
      </c>
      <c r="D253" s="45" t="s">
        <v>17</v>
      </c>
      <c r="E253" s="123" t="s">
        <v>18</v>
      </c>
      <c r="F253" s="125" t="s">
        <v>528</v>
      </c>
      <c r="G253" s="187" t="s">
        <v>92</v>
      </c>
      <c r="H253" s="188"/>
      <c r="I253" s="189"/>
      <c r="J253" s="46" t="s">
        <v>100</v>
      </c>
      <c r="K253" s="47">
        <f t="shared" si="18"/>
        <v>11000</v>
      </c>
      <c r="L253" s="48">
        <v>11000</v>
      </c>
      <c r="M253" s="56"/>
      <c r="N253" s="57" t="s">
        <v>73</v>
      </c>
      <c r="O253" s="51"/>
      <c r="P253" s="52"/>
      <c r="Q253" s="52"/>
      <c r="R253" s="53"/>
      <c r="S253" s="52"/>
      <c r="T253" s="52"/>
      <c r="U253" s="52"/>
      <c r="V253" s="106">
        <f t="shared" si="16"/>
        <v>0</v>
      </c>
      <c r="W253" s="52"/>
      <c r="X253" s="52"/>
      <c r="Y253" s="52"/>
    </row>
    <row r="254" spans="1:25" s="23" customFormat="1" ht="54.75" customHeight="1" x14ac:dyDescent="0.25">
      <c r="A254" s="107" t="s">
        <v>456</v>
      </c>
      <c r="B254" s="21" t="s">
        <v>457</v>
      </c>
      <c r="C254" s="108" t="s">
        <v>19</v>
      </c>
      <c r="D254" s="45" t="s">
        <v>17</v>
      </c>
      <c r="E254" s="123" t="s">
        <v>18</v>
      </c>
      <c r="F254" s="125" t="s">
        <v>528</v>
      </c>
      <c r="G254" s="187" t="s">
        <v>92</v>
      </c>
      <c r="H254" s="188"/>
      <c r="I254" s="189"/>
      <c r="J254" s="46" t="s">
        <v>100</v>
      </c>
      <c r="K254" s="47">
        <f t="shared" si="18"/>
        <v>45000</v>
      </c>
      <c r="L254" s="48">
        <v>45000</v>
      </c>
      <c r="M254" s="109"/>
      <c r="N254" s="57" t="s">
        <v>73</v>
      </c>
      <c r="O254" s="51"/>
      <c r="P254" s="52"/>
      <c r="Q254" s="52"/>
      <c r="R254" s="53"/>
      <c r="S254" s="52"/>
      <c r="T254" s="52"/>
      <c r="U254" s="52"/>
      <c r="V254" s="106"/>
      <c r="W254" s="52"/>
      <c r="X254" s="52"/>
      <c r="Y254" s="52"/>
    </row>
    <row r="255" spans="1:25" s="90" customFormat="1" ht="33" customHeight="1" x14ac:dyDescent="0.25">
      <c r="A255" s="94"/>
      <c r="B255" s="110"/>
      <c r="C255" s="208" t="s">
        <v>74</v>
      </c>
      <c r="D255" s="155"/>
      <c r="E255" s="155"/>
      <c r="F255" s="155"/>
      <c r="G255" s="155"/>
      <c r="H255" s="155"/>
      <c r="I255" s="155"/>
      <c r="J255" s="156"/>
      <c r="K255" s="79">
        <f t="shared" ref="K255" si="19">SUM(L255:M255)</f>
        <v>1148509</v>
      </c>
      <c r="L255" s="80">
        <f>SUM(L220:L254)</f>
        <v>1148509</v>
      </c>
      <c r="M255" s="101"/>
      <c r="N255" s="101"/>
      <c r="O255" s="86"/>
      <c r="P255" s="87"/>
      <c r="Q255" s="87"/>
      <c r="R255" s="89"/>
      <c r="S255" s="87"/>
      <c r="T255" s="87"/>
      <c r="U255" s="87"/>
      <c r="V255" s="106">
        <f t="shared" si="16"/>
        <v>0</v>
      </c>
      <c r="W255" s="87"/>
      <c r="X255" s="87"/>
      <c r="Y255" s="87"/>
    </row>
    <row r="256" spans="1:25" s="72" customFormat="1" ht="51.75" customHeight="1" x14ac:dyDescent="0.25">
      <c r="A256" s="67"/>
      <c r="B256" s="68" t="s">
        <v>77</v>
      </c>
      <c r="C256" s="69"/>
      <c r="D256" s="69"/>
      <c r="E256" s="84"/>
      <c r="F256" s="151"/>
      <c r="G256" s="152"/>
      <c r="H256" s="152"/>
      <c r="I256" s="152"/>
      <c r="J256" s="153"/>
      <c r="K256" s="151"/>
      <c r="L256" s="152"/>
      <c r="M256" s="152"/>
      <c r="N256" s="152"/>
      <c r="O256" s="153"/>
      <c r="P256" s="52"/>
      <c r="Q256" s="52"/>
      <c r="R256" s="53"/>
      <c r="S256" s="52"/>
      <c r="T256" s="52"/>
      <c r="U256" s="52"/>
      <c r="V256" s="106">
        <f t="shared" si="16"/>
        <v>0</v>
      </c>
      <c r="W256" s="52"/>
      <c r="X256" s="52"/>
      <c r="Y256" s="52"/>
    </row>
    <row r="257" spans="1:25" s="23" customFormat="1" ht="58.5" customHeight="1" x14ac:dyDescent="0.25">
      <c r="A257" s="42" t="s">
        <v>124</v>
      </c>
      <c r="B257" s="43" t="s">
        <v>349</v>
      </c>
      <c r="C257" s="45" t="s">
        <v>32</v>
      </c>
      <c r="D257" s="45" t="s">
        <v>17</v>
      </c>
      <c r="E257" s="123" t="s">
        <v>18</v>
      </c>
      <c r="F257" s="125" t="s">
        <v>528</v>
      </c>
      <c r="G257" s="187" t="s">
        <v>92</v>
      </c>
      <c r="H257" s="188"/>
      <c r="I257" s="189"/>
      <c r="J257" s="46" t="s">
        <v>100</v>
      </c>
      <c r="K257" s="47">
        <f>SUM(L257:M257)</f>
        <v>24000</v>
      </c>
      <c r="L257" s="48">
        <v>24000</v>
      </c>
      <c r="M257" s="56"/>
      <c r="N257" s="111" t="s">
        <v>77</v>
      </c>
      <c r="O257" s="51"/>
      <c r="P257" s="52"/>
      <c r="Q257" s="52"/>
      <c r="R257" s="53"/>
      <c r="S257" s="52"/>
      <c r="T257" s="52"/>
      <c r="U257" s="52"/>
      <c r="V257" s="106">
        <f t="shared" si="16"/>
        <v>0</v>
      </c>
      <c r="W257" s="52"/>
      <c r="X257" s="52"/>
      <c r="Y257" s="52"/>
    </row>
    <row r="258" spans="1:25" s="23" customFormat="1" ht="60.75" customHeight="1" x14ac:dyDescent="0.25">
      <c r="A258" s="42" t="s">
        <v>348</v>
      </c>
      <c r="B258" s="43" t="s">
        <v>350</v>
      </c>
      <c r="C258" s="45" t="s">
        <v>47</v>
      </c>
      <c r="D258" s="45" t="s">
        <v>17</v>
      </c>
      <c r="E258" s="123" t="s">
        <v>18</v>
      </c>
      <c r="F258" s="125" t="s">
        <v>528</v>
      </c>
      <c r="G258" s="187" t="s">
        <v>92</v>
      </c>
      <c r="H258" s="188"/>
      <c r="I258" s="189"/>
      <c r="J258" s="46" t="s">
        <v>100</v>
      </c>
      <c r="K258" s="47">
        <f>SUM(L258:M258)</f>
        <v>40000</v>
      </c>
      <c r="L258" s="48">
        <v>40000</v>
      </c>
      <c r="M258" s="56"/>
      <c r="N258" s="111" t="s">
        <v>77</v>
      </c>
      <c r="O258" s="51"/>
      <c r="P258" s="52"/>
      <c r="Q258" s="52"/>
      <c r="R258" s="53"/>
      <c r="S258" s="52"/>
      <c r="T258" s="52"/>
      <c r="U258" s="52"/>
      <c r="V258" s="52"/>
      <c r="W258" s="52"/>
      <c r="X258" s="52"/>
      <c r="Y258" s="52"/>
    </row>
    <row r="259" spans="1:25" s="90" customFormat="1" ht="27.75" customHeight="1" x14ac:dyDescent="0.25">
      <c r="A259" s="94"/>
      <c r="B259" s="95"/>
      <c r="C259" s="201" t="s">
        <v>78</v>
      </c>
      <c r="D259" s="155"/>
      <c r="E259" s="155"/>
      <c r="F259" s="155"/>
      <c r="G259" s="155"/>
      <c r="H259" s="155"/>
      <c r="I259" s="155"/>
      <c r="J259" s="156"/>
      <c r="K259" s="79">
        <f>SUM(L259:M259)</f>
        <v>64000</v>
      </c>
      <c r="L259" s="80">
        <f>SUM(L257:L258)</f>
        <v>64000</v>
      </c>
      <c r="M259" s="101"/>
      <c r="N259" s="101"/>
      <c r="O259" s="86"/>
      <c r="P259" s="87"/>
      <c r="Q259" s="87"/>
      <c r="R259" s="89"/>
      <c r="S259" s="87"/>
      <c r="T259" s="87"/>
      <c r="U259" s="87"/>
      <c r="V259" s="87"/>
      <c r="W259" s="87"/>
      <c r="X259" s="87"/>
      <c r="Y259" s="87"/>
    </row>
    <row r="260" spans="1:25" s="72" customFormat="1" ht="50.25" customHeight="1" x14ac:dyDescent="0.25">
      <c r="A260" s="67"/>
      <c r="B260" s="68" t="s">
        <v>79</v>
      </c>
      <c r="C260" s="69"/>
      <c r="D260" s="69"/>
      <c r="E260" s="84"/>
      <c r="F260" s="151"/>
      <c r="G260" s="152"/>
      <c r="H260" s="152"/>
      <c r="I260" s="152"/>
      <c r="J260" s="153"/>
      <c r="K260" s="151"/>
      <c r="L260" s="152"/>
      <c r="M260" s="152"/>
      <c r="N260" s="152"/>
      <c r="O260" s="153"/>
      <c r="P260" s="52"/>
      <c r="Q260" s="52"/>
      <c r="R260" s="53"/>
      <c r="S260" s="52"/>
      <c r="T260" s="52"/>
      <c r="U260" s="52"/>
      <c r="V260" s="52"/>
      <c r="W260" s="52"/>
      <c r="X260" s="52"/>
      <c r="Y260" s="52"/>
    </row>
    <row r="261" spans="1:25" s="23" customFormat="1" ht="59.25" customHeight="1" x14ac:dyDescent="0.25">
      <c r="A261" s="42" t="s">
        <v>351</v>
      </c>
      <c r="B261" s="43" t="s">
        <v>360</v>
      </c>
      <c r="C261" s="42" t="s">
        <v>68</v>
      </c>
      <c r="D261" s="45" t="s">
        <v>17</v>
      </c>
      <c r="E261" s="123" t="s">
        <v>18</v>
      </c>
      <c r="F261" s="125" t="s">
        <v>528</v>
      </c>
      <c r="G261" s="187" t="s">
        <v>92</v>
      </c>
      <c r="H261" s="188"/>
      <c r="I261" s="189"/>
      <c r="J261" s="46" t="s">
        <v>100</v>
      </c>
      <c r="K261" s="47">
        <f t="shared" ref="K261:K269" si="20">SUM(L261:M261)</f>
        <v>20000</v>
      </c>
      <c r="L261" s="48">
        <v>20000</v>
      </c>
      <c r="M261" s="56"/>
      <c r="N261" s="57" t="s">
        <v>79</v>
      </c>
      <c r="O261" s="51"/>
      <c r="P261" s="52"/>
      <c r="Q261" s="52"/>
      <c r="R261" s="53"/>
      <c r="S261" s="52"/>
      <c r="T261" s="52"/>
      <c r="U261" s="52"/>
      <c r="V261" s="52"/>
      <c r="W261" s="52"/>
      <c r="X261" s="52"/>
      <c r="Y261" s="52"/>
    </row>
    <row r="262" spans="1:25" s="23" customFormat="1" ht="57" customHeight="1" x14ac:dyDescent="0.25">
      <c r="A262" s="42" t="s">
        <v>352</v>
      </c>
      <c r="B262" s="43" t="s">
        <v>361</v>
      </c>
      <c r="C262" s="42" t="s">
        <v>32</v>
      </c>
      <c r="D262" s="45" t="s">
        <v>17</v>
      </c>
      <c r="E262" s="123" t="s">
        <v>18</v>
      </c>
      <c r="F262" s="125" t="s">
        <v>528</v>
      </c>
      <c r="G262" s="187" t="s">
        <v>92</v>
      </c>
      <c r="H262" s="188"/>
      <c r="I262" s="189"/>
      <c r="J262" s="46" t="s">
        <v>100</v>
      </c>
      <c r="K262" s="47">
        <f t="shared" si="20"/>
        <v>18000</v>
      </c>
      <c r="L262" s="48">
        <v>18000</v>
      </c>
      <c r="M262" s="56"/>
      <c r="N262" s="57" t="s">
        <v>79</v>
      </c>
      <c r="O262" s="51"/>
      <c r="P262" s="52"/>
      <c r="Q262" s="100"/>
      <c r="R262" s="53"/>
      <c r="S262" s="52"/>
      <c r="T262" s="52"/>
      <c r="U262" s="52"/>
      <c r="V262" s="52"/>
      <c r="W262" s="52"/>
      <c r="X262" s="52"/>
      <c r="Y262" s="52"/>
    </row>
    <row r="263" spans="1:25" s="23" customFormat="1" ht="83.25" customHeight="1" x14ac:dyDescent="0.25">
      <c r="A263" s="42" t="s">
        <v>353</v>
      </c>
      <c r="B263" s="43" t="s">
        <v>515</v>
      </c>
      <c r="C263" s="42" t="s">
        <v>28</v>
      </c>
      <c r="D263" s="45" t="s">
        <v>17</v>
      </c>
      <c r="E263" s="123" t="s">
        <v>18</v>
      </c>
      <c r="F263" s="125" t="s">
        <v>528</v>
      </c>
      <c r="G263" s="187" t="s">
        <v>92</v>
      </c>
      <c r="H263" s="188"/>
      <c r="I263" s="189"/>
      <c r="J263" s="46" t="s">
        <v>100</v>
      </c>
      <c r="K263" s="47">
        <f t="shared" si="20"/>
        <v>6000</v>
      </c>
      <c r="L263" s="48">
        <v>6000</v>
      </c>
      <c r="M263" s="56"/>
      <c r="N263" s="57" t="s">
        <v>79</v>
      </c>
      <c r="O263" s="51"/>
      <c r="P263" s="52"/>
      <c r="Q263" s="52"/>
      <c r="R263" s="53"/>
      <c r="S263" s="52"/>
      <c r="T263" s="52"/>
      <c r="U263" s="52"/>
      <c r="V263" s="52"/>
      <c r="W263" s="52"/>
      <c r="X263" s="52"/>
      <c r="Y263" s="52"/>
    </row>
    <row r="264" spans="1:25" s="23" customFormat="1" ht="79.5" customHeight="1" x14ac:dyDescent="0.25">
      <c r="A264" s="42" t="s">
        <v>354</v>
      </c>
      <c r="B264" s="43" t="s">
        <v>362</v>
      </c>
      <c r="C264" s="42" t="s">
        <v>290</v>
      </c>
      <c r="D264" s="45" t="s">
        <v>17</v>
      </c>
      <c r="E264" s="123" t="s">
        <v>18</v>
      </c>
      <c r="F264" s="125" t="s">
        <v>528</v>
      </c>
      <c r="G264" s="187" t="s">
        <v>92</v>
      </c>
      <c r="H264" s="188"/>
      <c r="I264" s="189"/>
      <c r="J264" s="46" t="s">
        <v>100</v>
      </c>
      <c r="K264" s="47">
        <f t="shared" si="20"/>
        <v>25000</v>
      </c>
      <c r="L264" s="48">
        <v>25000</v>
      </c>
      <c r="M264" s="56"/>
      <c r="N264" s="57" t="s">
        <v>79</v>
      </c>
      <c r="O264" s="51"/>
      <c r="P264" s="52"/>
      <c r="Q264" s="52"/>
      <c r="R264" s="53"/>
      <c r="S264" s="52"/>
      <c r="T264" s="52"/>
      <c r="U264" s="52"/>
      <c r="V264" s="52"/>
      <c r="W264" s="52"/>
      <c r="X264" s="52"/>
      <c r="Y264" s="52"/>
    </row>
    <row r="265" spans="1:25" s="23" customFormat="1" ht="51.75" customHeight="1" x14ac:dyDescent="0.25">
      <c r="A265" s="42" t="s">
        <v>355</v>
      </c>
      <c r="B265" s="43" t="s">
        <v>363</v>
      </c>
      <c r="C265" s="42" t="s">
        <v>36</v>
      </c>
      <c r="D265" s="45" t="s">
        <v>17</v>
      </c>
      <c r="E265" s="123" t="s">
        <v>18</v>
      </c>
      <c r="F265" s="125" t="s">
        <v>528</v>
      </c>
      <c r="G265" s="187" t="s">
        <v>92</v>
      </c>
      <c r="H265" s="188"/>
      <c r="I265" s="189"/>
      <c r="J265" s="46" t="s">
        <v>100</v>
      </c>
      <c r="K265" s="47">
        <f t="shared" si="20"/>
        <v>25000</v>
      </c>
      <c r="L265" s="48">
        <v>25000</v>
      </c>
      <c r="M265" s="56"/>
      <c r="N265" s="57" t="s">
        <v>79</v>
      </c>
      <c r="O265" s="51"/>
      <c r="P265" s="52"/>
      <c r="Q265" s="52"/>
      <c r="R265" s="53"/>
      <c r="S265" s="52"/>
      <c r="T265" s="52"/>
      <c r="U265" s="52"/>
      <c r="V265" s="52"/>
      <c r="W265" s="52"/>
      <c r="X265" s="52"/>
      <c r="Y265" s="52"/>
    </row>
    <row r="266" spans="1:25" s="23" customFormat="1" ht="189.75" customHeight="1" x14ac:dyDescent="0.25">
      <c r="A266" s="42" t="s">
        <v>356</v>
      </c>
      <c r="B266" s="43" t="s">
        <v>516</v>
      </c>
      <c r="C266" s="42" t="s">
        <v>44</v>
      </c>
      <c r="D266" s="45" t="s">
        <v>17</v>
      </c>
      <c r="E266" s="123" t="s">
        <v>18</v>
      </c>
      <c r="F266" s="125"/>
      <c r="G266" s="187" t="s">
        <v>92</v>
      </c>
      <c r="H266" s="188"/>
      <c r="I266" s="189"/>
      <c r="J266" s="46" t="s">
        <v>100</v>
      </c>
      <c r="K266" s="47">
        <f t="shared" ref="K266" si="21">SUM(L266:M266)</f>
        <v>60000</v>
      </c>
      <c r="L266" s="48">
        <v>60000</v>
      </c>
      <c r="M266" s="49"/>
      <c r="N266" s="57" t="s">
        <v>79</v>
      </c>
      <c r="O266" s="51"/>
      <c r="P266" s="52"/>
      <c r="Q266" s="52"/>
      <c r="R266" s="53"/>
      <c r="S266" s="52"/>
      <c r="T266" s="52"/>
      <c r="U266" s="52"/>
      <c r="V266" s="52"/>
      <c r="W266" s="52"/>
      <c r="X266" s="52"/>
      <c r="Y266" s="52"/>
    </row>
    <row r="267" spans="1:25" s="23" customFormat="1" ht="54" customHeight="1" x14ac:dyDescent="0.25">
      <c r="A267" s="42" t="s">
        <v>357</v>
      </c>
      <c r="B267" s="43" t="s">
        <v>364</v>
      </c>
      <c r="C267" s="42" t="s">
        <v>154</v>
      </c>
      <c r="D267" s="45" t="s">
        <v>17</v>
      </c>
      <c r="E267" s="123" t="s">
        <v>18</v>
      </c>
      <c r="F267" s="125" t="s">
        <v>528</v>
      </c>
      <c r="G267" s="187" t="s">
        <v>92</v>
      </c>
      <c r="H267" s="188"/>
      <c r="I267" s="189"/>
      <c r="J267" s="46" t="s">
        <v>100</v>
      </c>
      <c r="K267" s="47">
        <f t="shared" si="20"/>
        <v>40000</v>
      </c>
      <c r="L267" s="48">
        <v>40000</v>
      </c>
      <c r="M267" s="56"/>
      <c r="N267" s="57" t="s">
        <v>79</v>
      </c>
      <c r="O267" s="51"/>
      <c r="P267" s="52"/>
      <c r="Q267" s="52"/>
      <c r="R267" s="53"/>
      <c r="S267" s="52"/>
      <c r="T267" s="52"/>
      <c r="U267" s="52"/>
      <c r="V267" s="52"/>
      <c r="W267" s="52"/>
      <c r="X267" s="52"/>
      <c r="Y267" s="52"/>
    </row>
    <row r="268" spans="1:25" s="23" customFormat="1" ht="67.5" customHeight="1" x14ac:dyDescent="0.25">
      <c r="A268" s="42" t="s">
        <v>358</v>
      </c>
      <c r="B268" s="43" t="s">
        <v>517</v>
      </c>
      <c r="C268" s="42" t="s">
        <v>30</v>
      </c>
      <c r="D268" s="45" t="s">
        <v>17</v>
      </c>
      <c r="E268" s="123" t="s">
        <v>18</v>
      </c>
      <c r="F268" s="125" t="s">
        <v>528</v>
      </c>
      <c r="G268" s="187" t="s">
        <v>92</v>
      </c>
      <c r="H268" s="188"/>
      <c r="I268" s="189"/>
      <c r="J268" s="46" t="s">
        <v>100</v>
      </c>
      <c r="K268" s="47">
        <f t="shared" si="20"/>
        <v>40000</v>
      </c>
      <c r="L268" s="48">
        <v>40000</v>
      </c>
      <c r="M268" s="49"/>
      <c r="N268" s="57" t="s">
        <v>79</v>
      </c>
      <c r="O268" s="51"/>
      <c r="P268" s="52"/>
      <c r="Q268" s="52"/>
      <c r="R268" s="53"/>
      <c r="S268" s="52"/>
      <c r="T268" s="52"/>
      <c r="U268" s="52"/>
      <c r="V268" s="52"/>
      <c r="W268" s="52"/>
      <c r="X268" s="52"/>
      <c r="Y268" s="52"/>
    </row>
    <row r="269" spans="1:25" s="23" customFormat="1" ht="60.75" customHeight="1" x14ac:dyDescent="0.25">
      <c r="A269" s="42" t="s">
        <v>359</v>
      </c>
      <c r="B269" s="43" t="s">
        <v>365</v>
      </c>
      <c r="C269" s="42" t="s">
        <v>19</v>
      </c>
      <c r="D269" s="45" t="s">
        <v>17</v>
      </c>
      <c r="E269" s="123" t="s">
        <v>18</v>
      </c>
      <c r="F269" s="125" t="s">
        <v>528</v>
      </c>
      <c r="G269" s="187" t="s">
        <v>92</v>
      </c>
      <c r="H269" s="188"/>
      <c r="I269" s="189"/>
      <c r="J269" s="46" t="s">
        <v>100</v>
      </c>
      <c r="K269" s="47">
        <f t="shared" si="20"/>
        <v>3200</v>
      </c>
      <c r="L269" s="48">
        <v>3200</v>
      </c>
      <c r="M269" s="56"/>
      <c r="N269" s="57" t="s">
        <v>79</v>
      </c>
      <c r="O269" s="51"/>
      <c r="P269" s="52"/>
      <c r="Q269" s="52"/>
      <c r="R269" s="53"/>
      <c r="S269" s="52"/>
      <c r="T269" s="52"/>
      <c r="U269" s="52"/>
      <c r="V269" s="52"/>
      <c r="W269" s="52"/>
      <c r="X269" s="52"/>
      <c r="Y269" s="52"/>
    </row>
    <row r="270" spans="1:25" s="90" customFormat="1" ht="34.5" customHeight="1" x14ac:dyDescent="0.25">
      <c r="A270" s="94"/>
      <c r="B270" s="96"/>
      <c r="C270" s="154" t="s">
        <v>80</v>
      </c>
      <c r="D270" s="155"/>
      <c r="E270" s="155"/>
      <c r="F270" s="155"/>
      <c r="G270" s="155"/>
      <c r="H270" s="155"/>
      <c r="I270" s="155"/>
      <c r="J270" s="156"/>
      <c r="K270" s="79">
        <f>SUM(L270:M270)</f>
        <v>237200</v>
      </c>
      <c r="L270" s="80">
        <f>SUM(L261:L269)</f>
        <v>237200</v>
      </c>
      <c r="M270" s="101"/>
      <c r="N270" s="101"/>
      <c r="O270" s="86"/>
      <c r="P270" s="87"/>
      <c r="Q270" s="87"/>
      <c r="R270" s="89"/>
      <c r="S270" s="87"/>
      <c r="T270" s="87"/>
      <c r="U270" s="87"/>
      <c r="V270" s="87"/>
      <c r="W270" s="87"/>
      <c r="X270" s="87"/>
      <c r="Y270" s="87"/>
    </row>
    <row r="271" spans="1:25" s="72" customFormat="1" ht="54" customHeight="1" x14ac:dyDescent="0.25">
      <c r="A271" s="67"/>
      <c r="B271" s="91" t="s">
        <v>366</v>
      </c>
      <c r="C271" s="69"/>
      <c r="D271" s="69"/>
      <c r="E271" s="84"/>
      <c r="F271" s="151"/>
      <c r="G271" s="152"/>
      <c r="H271" s="152"/>
      <c r="I271" s="152"/>
      <c r="J271" s="153"/>
      <c r="K271" s="104"/>
      <c r="L271" s="104"/>
      <c r="M271" s="104"/>
      <c r="N271" s="104"/>
      <c r="O271" s="71"/>
      <c r="P271" s="52"/>
      <c r="Q271" s="52"/>
      <c r="R271" s="53"/>
      <c r="S271" s="52"/>
      <c r="T271" s="52"/>
      <c r="U271" s="52"/>
      <c r="V271" s="52"/>
      <c r="W271" s="52"/>
      <c r="X271" s="52"/>
      <c r="Y271" s="52"/>
    </row>
    <row r="272" spans="1:25" s="23" customFormat="1" ht="132.75" customHeight="1" x14ac:dyDescent="0.25">
      <c r="A272" s="42" t="s">
        <v>28</v>
      </c>
      <c r="B272" s="43" t="s">
        <v>458</v>
      </c>
      <c r="C272" s="42" t="s">
        <v>28</v>
      </c>
      <c r="D272" s="45" t="s">
        <v>17</v>
      </c>
      <c r="E272" s="123" t="s">
        <v>18</v>
      </c>
      <c r="F272" s="125" t="s">
        <v>528</v>
      </c>
      <c r="G272" s="187" t="s">
        <v>92</v>
      </c>
      <c r="H272" s="188"/>
      <c r="I272" s="189"/>
      <c r="J272" s="46" t="s">
        <v>100</v>
      </c>
      <c r="K272" s="47">
        <f t="shared" ref="K272:K279" si="22">SUM(L272:M272)</f>
        <v>29317</v>
      </c>
      <c r="L272" s="48">
        <v>29317</v>
      </c>
      <c r="M272" s="49"/>
      <c r="N272" s="57" t="s">
        <v>75</v>
      </c>
      <c r="O272" s="51"/>
      <c r="P272" s="52"/>
      <c r="Q272" s="52"/>
      <c r="R272" s="53"/>
      <c r="S272" s="52"/>
      <c r="T272" s="52"/>
      <c r="U272" s="52"/>
      <c r="V272" s="52"/>
      <c r="W272" s="52"/>
      <c r="X272" s="52"/>
      <c r="Y272" s="52"/>
    </row>
    <row r="273" spans="1:25" ht="59.25" customHeight="1" x14ac:dyDescent="0.4">
      <c r="A273" s="129" t="s">
        <v>405</v>
      </c>
      <c r="B273" s="32" t="s">
        <v>412</v>
      </c>
      <c r="C273" s="132" t="s">
        <v>408</v>
      </c>
      <c r="D273" s="130"/>
      <c r="F273" s="1" t="s">
        <v>407</v>
      </c>
      <c r="K273" s="1"/>
      <c r="L273" s="1" t="s">
        <v>410</v>
      </c>
      <c r="R273" s="131"/>
    </row>
    <row r="274" spans="1:25" s="22" customFormat="1" x14ac:dyDescent="0.25">
      <c r="A274" s="27"/>
      <c r="B274" s="33"/>
      <c r="C274" s="2"/>
      <c r="M274" s="24"/>
      <c r="N274" s="24"/>
      <c r="P274" s="25"/>
      <c r="Q274" s="25"/>
      <c r="R274" s="26"/>
      <c r="S274" s="25"/>
      <c r="T274" s="25"/>
      <c r="U274" s="25"/>
      <c r="V274" s="25"/>
      <c r="W274" s="25"/>
      <c r="X274" s="25"/>
      <c r="Y274" s="25"/>
    </row>
    <row r="275" spans="1:25" s="22" customFormat="1" x14ac:dyDescent="0.25">
      <c r="A275" s="27"/>
      <c r="B275" s="33"/>
      <c r="C275" s="2"/>
      <c r="M275" s="24"/>
      <c r="N275" s="24"/>
      <c r="P275" s="25"/>
      <c r="Q275" s="25"/>
      <c r="R275" s="26"/>
      <c r="S275" s="25"/>
      <c r="T275" s="25"/>
      <c r="U275" s="25"/>
      <c r="V275" s="25"/>
      <c r="W275" s="25"/>
      <c r="X275" s="25"/>
      <c r="Y275" s="25"/>
    </row>
    <row r="276" spans="1:25" s="22" customFormat="1" ht="32.25" customHeight="1" x14ac:dyDescent="0.25">
      <c r="A276" s="28" t="s">
        <v>588</v>
      </c>
      <c r="B276" s="34" t="s">
        <v>542</v>
      </c>
      <c r="C276" s="133"/>
      <c r="D276" s="122" t="s">
        <v>586</v>
      </c>
      <c r="E276" s="122"/>
      <c r="F276" s="143" t="s">
        <v>409</v>
      </c>
      <c r="G276" s="143"/>
      <c r="H276" s="143"/>
      <c r="I276" s="143"/>
      <c r="J276" s="29"/>
      <c r="K276" s="29"/>
      <c r="L276" s="29" t="s">
        <v>411</v>
      </c>
      <c r="M276" s="24"/>
      <c r="N276" s="24"/>
      <c r="P276" s="25"/>
      <c r="Q276" s="25"/>
      <c r="R276" s="26"/>
      <c r="S276" s="25"/>
      <c r="T276" s="25"/>
      <c r="U276" s="25"/>
      <c r="V276" s="25"/>
      <c r="W276" s="25"/>
      <c r="X276" s="25"/>
      <c r="Y276" s="25"/>
    </row>
    <row r="277" spans="1:25" s="22" customFormat="1" ht="33.75" customHeight="1" x14ac:dyDescent="0.25">
      <c r="A277" s="21" t="s">
        <v>585</v>
      </c>
      <c r="B277" s="142" t="s">
        <v>413</v>
      </c>
      <c r="C277" s="23"/>
      <c r="D277" s="2" t="s">
        <v>587</v>
      </c>
      <c r="E277" s="2"/>
      <c r="F277" s="144" t="s">
        <v>543</v>
      </c>
      <c r="G277" s="144"/>
      <c r="H277" s="144"/>
      <c r="I277" s="144"/>
      <c r="L277" s="144" t="s">
        <v>188</v>
      </c>
      <c r="M277" s="144"/>
      <c r="N277" s="24"/>
      <c r="P277" s="25"/>
      <c r="Q277" s="25"/>
      <c r="R277" s="26"/>
      <c r="S277" s="25"/>
      <c r="T277" s="25"/>
      <c r="U277" s="25"/>
      <c r="V277" s="25"/>
      <c r="W277" s="25"/>
      <c r="X277" s="25"/>
      <c r="Y277" s="25"/>
    </row>
    <row r="278" spans="1:25" s="23" customFormat="1" ht="129.75" customHeight="1" x14ac:dyDescent="0.25">
      <c r="A278" s="42" t="s">
        <v>166</v>
      </c>
      <c r="B278" s="43" t="s">
        <v>459</v>
      </c>
      <c r="C278" s="42" t="s">
        <v>166</v>
      </c>
      <c r="D278" s="45" t="s">
        <v>17</v>
      </c>
      <c r="E278" s="123" t="s">
        <v>18</v>
      </c>
      <c r="F278" s="125" t="s">
        <v>528</v>
      </c>
      <c r="G278" s="187" t="s">
        <v>92</v>
      </c>
      <c r="H278" s="188"/>
      <c r="I278" s="189"/>
      <c r="J278" s="46" t="s">
        <v>100</v>
      </c>
      <c r="K278" s="47">
        <f t="shared" si="22"/>
        <v>5650</v>
      </c>
      <c r="L278" s="48">
        <v>5650</v>
      </c>
      <c r="M278" s="49"/>
      <c r="N278" s="57" t="s">
        <v>75</v>
      </c>
      <c r="O278" s="51"/>
      <c r="P278" s="52"/>
      <c r="Q278" s="52"/>
      <c r="R278" s="53"/>
      <c r="S278" s="52"/>
      <c r="T278" s="52"/>
      <c r="U278" s="52"/>
      <c r="V278" s="52"/>
      <c r="W278" s="52"/>
      <c r="X278" s="52"/>
      <c r="Y278" s="52"/>
    </row>
    <row r="279" spans="1:25" s="23" customFormat="1" ht="134.25" customHeight="1" x14ac:dyDescent="0.25">
      <c r="A279" s="42" t="s">
        <v>368</v>
      </c>
      <c r="B279" s="43" t="s">
        <v>460</v>
      </c>
      <c r="C279" s="42" t="s">
        <v>368</v>
      </c>
      <c r="D279" s="45" t="s">
        <v>17</v>
      </c>
      <c r="E279" s="123" t="s">
        <v>18</v>
      </c>
      <c r="F279" s="125"/>
      <c r="G279" s="187" t="s">
        <v>92</v>
      </c>
      <c r="H279" s="188"/>
      <c r="I279" s="189"/>
      <c r="J279" s="46" t="s">
        <v>100</v>
      </c>
      <c r="K279" s="47">
        <f t="shared" si="22"/>
        <v>258000</v>
      </c>
      <c r="L279" s="48">
        <v>258000</v>
      </c>
      <c r="M279" s="49"/>
      <c r="N279" s="57" t="s">
        <v>75</v>
      </c>
      <c r="O279" s="51"/>
      <c r="P279" s="52"/>
      <c r="Q279" s="52"/>
      <c r="R279" s="53"/>
      <c r="S279" s="52"/>
      <c r="T279" s="52"/>
      <c r="U279" s="52"/>
      <c r="V279" s="52"/>
      <c r="W279" s="52"/>
      <c r="X279" s="52"/>
      <c r="Y279" s="52"/>
    </row>
    <row r="280" spans="1:25" s="90" customFormat="1" ht="34.5" customHeight="1" x14ac:dyDescent="0.25">
      <c r="A280" s="94"/>
      <c r="B280" s="95"/>
      <c r="C280" s="201" t="s">
        <v>367</v>
      </c>
      <c r="D280" s="155"/>
      <c r="E280" s="155"/>
      <c r="F280" s="155"/>
      <c r="G280" s="155"/>
      <c r="H280" s="155"/>
      <c r="I280" s="155"/>
      <c r="J280" s="156"/>
      <c r="K280" s="79">
        <f t="shared" ref="K280" si="23">SUM(L280:M280)</f>
        <v>292967</v>
      </c>
      <c r="L280" s="80">
        <f>SUM(L272:L279)</f>
        <v>292967</v>
      </c>
      <c r="M280" s="101"/>
      <c r="N280" s="101"/>
      <c r="O280" s="86"/>
      <c r="P280" s="87"/>
      <c r="Q280" s="87"/>
      <c r="R280" s="89"/>
      <c r="S280" s="87"/>
      <c r="T280" s="87"/>
      <c r="U280" s="87"/>
      <c r="V280" s="87"/>
      <c r="W280" s="87"/>
      <c r="X280" s="87"/>
      <c r="Y280" s="87"/>
    </row>
    <row r="281" spans="1:25" s="72" customFormat="1" ht="56.25" customHeight="1" x14ac:dyDescent="0.25">
      <c r="A281" s="67"/>
      <c r="B281" s="91" t="s">
        <v>75</v>
      </c>
      <c r="C281" s="69"/>
      <c r="D281" s="69"/>
      <c r="E281" s="84"/>
      <c r="F281" s="151"/>
      <c r="G281" s="152"/>
      <c r="H281" s="152"/>
      <c r="I281" s="152"/>
      <c r="J281" s="153"/>
      <c r="K281" s="104"/>
      <c r="L281" s="104"/>
      <c r="M281" s="104"/>
      <c r="N281" s="104"/>
      <c r="O281" s="71"/>
      <c r="P281" s="52"/>
      <c r="Q281" s="52"/>
      <c r="R281" s="53"/>
      <c r="S281" s="52"/>
      <c r="T281" s="52"/>
      <c r="U281" s="52"/>
      <c r="V281" s="52"/>
      <c r="W281" s="52"/>
      <c r="X281" s="52"/>
      <c r="Y281" s="52"/>
    </row>
    <row r="282" spans="1:25" s="23" customFormat="1" ht="54" customHeight="1" x14ac:dyDescent="0.25">
      <c r="A282" s="42" t="s">
        <v>372</v>
      </c>
      <c r="B282" s="43" t="s">
        <v>383</v>
      </c>
      <c r="C282" s="42" t="s">
        <v>369</v>
      </c>
      <c r="D282" s="45" t="s">
        <v>17</v>
      </c>
      <c r="E282" s="123" t="s">
        <v>18</v>
      </c>
      <c r="F282" s="125" t="s">
        <v>528</v>
      </c>
      <c r="G282" s="187" t="s">
        <v>92</v>
      </c>
      <c r="H282" s="188"/>
      <c r="I282" s="189"/>
      <c r="J282" s="46" t="s">
        <v>100</v>
      </c>
      <c r="K282" s="47">
        <f t="shared" ref="K282:K305" si="24">SUM(L282:M282)</f>
        <v>20000</v>
      </c>
      <c r="L282" s="48">
        <v>20000</v>
      </c>
      <c r="M282" s="56"/>
      <c r="N282" s="57" t="s">
        <v>75</v>
      </c>
      <c r="O282" s="51"/>
      <c r="P282" s="52"/>
      <c r="Q282" s="52"/>
      <c r="R282" s="53"/>
      <c r="S282" s="52"/>
      <c r="T282" s="52"/>
      <c r="U282" s="52"/>
      <c r="V282" s="52"/>
      <c r="W282" s="52"/>
      <c r="X282" s="52"/>
      <c r="Y282" s="52"/>
    </row>
    <row r="283" spans="1:25" s="23" customFormat="1" ht="50.25" customHeight="1" x14ac:dyDescent="0.25">
      <c r="A283" s="42" t="s">
        <v>125</v>
      </c>
      <c r="B283" s="43" t="s">
        <v>384</v>
      </c>
      <c r="C283" s="42" t="s">
        <v>48</v>
      </c>
      <c r="D283" s="45" t="s">
        <v>17</v>
      </c>
      <c r="E283" s="123" t="s">
        <v>18</v>
      </c>
      <c r="F283" s="125" t="s">
        <v>528</v>
      </c>
      <c r="G283" s="187" t="s">
        <v>92</v>
      </c>
      <c r="H283" s="188"/>
      <c r="I283" s="189"/>
      <c r="J283" s="46" t="s">
        <v>100</v>
      </c>
      <c r="K283" s="47">
        <f t="shared" si="24"/>
        <v>40000</v>
      </c>
      <c r="L283" s="48">
        <v>40000</v>
      </c>
      <c r="M283" s="56"/>
      <c r="N283" s="57" t="s">
        <v>75</v>
      </c>
      <c r="O283" s="51"/>
      <c r="P283" s="52"/>
      <c r="Q283" s="52"/>
      <c r="R283" s="53"/>
      <c r="S283" s="52"/>
      <c r="T283" s="52"/>
      <c r="U283" s="52"/>
      <c r="V283" s="52"/>
      <c r="W283" s="52"/>
      <c r="X283" s="52"/>
      <c r="Y283" s="52"/>
    </row>
    <row r="284" spans="1:25" s="23" customFormat="1" ht="56.25" customHeight="1" x14ac:dyDescent="0.25">
      <c r="A284" s="42" t="s">
        <v>373</v>
      </c>
      <c r="B284" s="43" t="s">
        <v>519</v>
      </c>
      <c r="C284" s="42" t="s">
        <v>231</v>
      </c>
      <c r="D284" s="45" t="s">
        <v>17</v>
      </c>
      <c r="E284" s="123" t="s">
        <v>18</v>
      </c>
      <c r="F284" s="125" t="s">
        <v>528</v>
      </c>
      <c r="G284" s="187" t="s">
        <v>92</v>
      </c>
      <c r="H284" s="188"/>
      <c r="I284" s="189"/>
      <c r="J284" s="46" t="s">
        <v>100</v>
      </c>
      <c r="K284" s="47">
        <f t="shared" si="24"/>
        <v>4000</v>
      </c>
      <c r="L284" s="48">
        <v>4000</v>
      </c>
      <c r="M284" s="56"/>
      <c r="N284" s="57" t="s">
        <v>75</v>
      </c>
      <c r="O284" s="51"/>
      <c r="P284" s="52"/>
      <c r="Q284" s="52"/>
      <c r="R284" s="53"/>
      <c r="S284" s="52"/>
      <c r="T284" s="52"/>
      <c r="U284" s="52"/>
      <c r="V284" s="52"/>
      <c r="W284" s="52"/>
      <c r="X284" s="52"/>
      <c r="Y284" s="52"/>
    </row>
    <row r="285" spans="1:25" s="23" customFormat="1" ht="33" customHeight="1" x14ac:dyDescent="0.25">
      <c r="A285" s="42" t="s">
        <v>374</v>
      </c>
      <c r="B285" s="43" t="s">
        <v>385</v>
      </c>
      <c r="C285" s="42" t="s">
        <v>230</v>
      </c>
      <c r="D285" s="45" t="s">
        <v>17</v>
      </c>
      <c r="E285" s="123" t="s">
        <v>18</v>
      </c>
      <c r="F285" s="125" t="s">
        <v>528</v>
      </c>
      <c r="G285" s="187" t="s">
        <v>92</v>
      </c>
      <c r="H285" s="188"/>
      <c r="I285" s="189"/>
      <c r="J285" s="46" t="s">
        <v>100</v>
      </c>
      <c r="K285" s="47">
        <f t="shared" ref="K285:K293" si="25">SUM(L285:M285)</f>
        <v>30000</v>
      </c>
      <c r="L285" s="48">
        <v>30000</v>
      </c>
      <c r="M285" s="56"/>
      <c r="N285" s="57" t="s">
        <v>75</v>
      </c>
      <c r="O285" s="51"/>
      <c r="P285" s="52"/>
      <c r="Q285" s="52"/>
      <c r="R285" s="53"/>
      <c r="S285" s="52"/>
      <c r="T285" s="52"/>
      <c r="U285" s="52"/>
      <c r="V285" s="52"/>
      <c r="W285" s="52"/>
      <c r="X285" s="52"/>
      <c r="Y285" s="52"/>
    </row>
    <row r="286" spans="1:25" s="23" customFormat="1" ht="59.25" customHeight="1" x14ac:dyDescent="0.25">
      <c r="A286" s="42" t="s">
        <v>375</v>
      </c>
      <c r="B286" s="43" t="s">
        <v>518</v>
      </c>
      <c r="C286" s="42" t="s">
        <v>44</v>
      </c>
      <c r="D286" s="45" t="s">
        <v>17</v>
      </c>
      <c r="E286" s="123" t="s">
        <v>18</v>
      </c>
      <c r="F286" s="125" t="s">
        <v>528</v>
      </c>
      <c r="G286" s="187" t="s">
        <v>92</v>
      </c>
      <c r="H286" s="188"/>
      <c r="I286" s="189"/>
      <c r="J286" s="46" t="s">
        <v>100</v>
      </c>
      <c r="K286" s="47">
        <f t="shared" si="25"/>
        <v>10000</v>
      </c>
      <c r="L286" s="48">
        <v>10000</v>
      </c>
      <c r="M286" s="56"/>
      <c r="N286" s="57" t="s">
        <v>75</v>
      </c>
      <c r="O286" s="51"/>
      <c r="P286" s="52"/>
      <c r="Q286" s="52"/>
      <c r="R286" s="53"/>
      <c r="S286" s="52"/>
      <c r="T286" s="52"/>
      <c r="U286" s="52"/>
      <c r="V286" s="52"/>
      <c r="W286" s="52"/>
      <c r="X286" s="52"/>
      <c r="Y286" s="52"/>
    </row>
    <row r="287" spans="1:25" s="23" customFormat="1" ht="58.5" customHeight="1" x14ac:dyDescent="0.25">
      <c r="A287" s="42" t="s">
        <v>376</v>
      </c>
      <c r="B287" s="43" t="s">
        <v>520</v>
      </c>
      <c r="C287" s="42" t="s">
        <v>25</v>
      </c>
      <c r="D287" s="45" t="s">
        <v>17</v>
      </c>
      <c r="E287" s="123" t="s">
        <v>18</v>
      </c>
      <c r="F287" s="125" t="s">
        <v>528</v>
      </c>
      <c r="G287" s="187" t="s">
        <v>92</v>
      </c>
      <c r="H287" s="188"/>
      <c r="I287" s="189"/>
      <c r="J287" s="46" t="s">
        <v>100</v>
      </c>
      <c r="K287" s="47">
        <f t="shared" si="25"/>
        <v>20000</v>
      </c>
      <c r="L287" s="48">
        <v>20000</v>
      </c>
      <c r="M287" s="56"/>
      <c r="N287" s="57" t="s">
        <v>75</v>
      </c>
      <c r="O287" s="51"/>
      <c r="P287" s="52"/>
      <c r="Q287" s="52"/>
      <c r="R287" s="53"/>
      <c r="S287" s="52"/>
      <c r="T287" s="52"/>
      <c r="U287" s="52"/>
      <c r="V287" s="52"/>
      <c r="W287" s="52"/>
      <c r="X287" s="52"/>
      <c r="Y287" s="52"/>
    </row>
    <row r="288" spans="1:25" s="23" customFormat="1" ht="83.25" customHeight="1" x14ac:dyDescent="0.25">
      <c r="A288" s="42" t="s">
        <v>377</v>
      </c>
      <c r="B288" s="43" t="s">
        <v>521</v>
      </c>
      <c r="C288" s="42" t="s">
        <v>31</v>
      </c>
      <c r="D288" s="45" t="s">
        <v>17</v>
      </c>
      <c r="E288" s="123" t="s">
        <v>18</v>
      </c>
      <c r="F288" s="125"/>
      <c r="G288" s="187" t="s">
        <v>92</v>
      </c>
      <c r="H288" s="188"/>
      <c r="I288" s="189"/>
      <c r="J288" s="46" t="s">
        <v>100</v>
      </c>
      <c r="K288" s="47">
        <f t="shared" si="25"/>
        <v>167000</v>
      </c>
      <c r="L288" s="48">
        <v>167000</v>
      </c>
      <c r="M288" s="49"/>
      <c r="N288" s="57" t="s">
        <v>75</v>
      </c>
      <c r="O288" s="51"/>
      <c r="P288" s="52"/>
      <c r="Q288" s="52"/>
      <c r="R288" s="53"/>
      <c r="S288" s="52"/>
      <c r="T288" s="52"/>
      <c r="U288" s="52"/>
      <c r="V288" s="52"/>
      <c r="W288" s="52"/>
      <c r="X288" s="52"/>
      <c r="Y288" s="52"/>
    </row>
    <row r="289" spans="1:25" s="23" customFormat="1" ht="60.75" customHeight="1" x14ac:dyDescent="0.25">
      <c r="A289" s="42" t="s">
        <v>375</v>
      </c>
      <c r="B289" s="43" t="s">
        <v>386</v>
      </c>
      <c r="C289" s="42" t="s">
        <v>44</v>
      </c>
      <c r="D289" s="45" t="s">
        <v>17</v>
      </c>
      <c r="E289" s="123" t="s">
        <v>18</v>
      </c>
      <c r="F289" s="125" t="s">
        <v>528</v>
      </c>
      <c r="G289" s="187" t="s">
        <v>92</v>
      </c>
      <c r="H289" s="188"/>
      <c r="I289" s="189"/>
      <c r="J289" s="46" t="s">
        <v>100</v>
      </c>
      <c r="K289" s="47">
        <f t="shared" si="25"/>
        <v>15000</v>
      </c>
      <c r="L289" s="48">
        <v>15000</v>
      </c>
      <c r="M289" s="56"/>
      <c r="N289" s="57" t="s">
        <v>75</v>
      </c>
      <c r="O289" s="51"/>
      <c r="P289" s="52"/>
      <c r="Q289" s="52"/>
      <c r="R289" s="53"/>
      <c r="S289" s="52"/>
      <c r="T289" s="52"/>
      <c r="U289" s="52"/>
      <c r="V289" s="52"/>
      <c r="W289" s="52"/>
      <c r="X289" s="52"/>
      <c r="Y289" s="52"/>
    </row>
    <row r="290" spans="1:25" s="23" customFormat="1" ht="56.25" customHeight="1" x14ac:dyDescent="0.25">
      <c r="A290" s="42" t="s">
        <v>378</v>
      </c>
      <c r="B290" s="43" t="s">
        <v>387</v>
      </c>
      <c r="C290" s="42" t="s">
        <v>29</v>
      </c>
      <c r="D290" s="45" t="s">
        <v>17</v>
      </c>
      <c r="E290" s="123" t="s">
        <v>18</v>
      </c>
      <c r="F290" s="125" t="s">
        <v>528</v>
      </c>
      <c r="G290" s="187" t="s">
        <v>92</v>
      </c>
      <c r="H290" s="188"/>
      <c r="I290" s="189"/>
      <c r="J290" s="46" t="s">
        <v>100</v>
      </c>
      <c r="K290" s="47">
        <f t="shared" si="25"/>
        <v>3500</v>
      </c>
      <c r="L290" s="48">
        <v>3500</v>
      </c>
      <c r="M290" s="56"/>
      <c r="N290" s="57" t="s">
        <v>75</v>
      </c>
      <c r="O290" s="51"/>
      <c r="P290" s="52"/>
      <c r="Q290" s="52"/>
      <c r="R290" s="53"/>
      <c r="S290" s="52"/>
      <c r="T290" s="52"/>
      <c r="U290" s="52"/>
      <c r="V290" s="52"/>
      <c r="W290" s="52"/>
      <c r="X290" s="52"/>
      <c r="Y290" s="52"/>
    </row>
    <row r="291" spans="1:25" s="23" customFormat="1" ht="78.75" customHeight="1" x14ac:dyDescent="0.25">
      <c r="A291" s="42" t="s">
        <v>379</v>
      </c>
      <c r="B291" s="43" t="s">
        <v>522</v>
      </c>
      <c r="C291" s="42" t="s">
        <v>32</v>
      </c>
      <c r="D291" s="45" t="s">
        <v>17</v>
      </c>
      <c r="E291" s="123" t="s">
        <v>18</v>
      </c>
      <c r="F291" s="125"/>
      <c r="G291" s="187" t="s">
        <v>92</v>
      </c>
      <c r="H291" s="188"/>
      <c r="I291" s="189"/>
      <c r="J291" s="46" t="s">
        <v>100</v>
      </c>
      <c r="K291" s="47">
        <f t="shared" si="25"/>
        <v>120500</v>
      </c>
      <c r="L291" s="48">
        <v>120500</v>
      </c>
      <c r="M291" s="49"/>
      <c r="N291" s="57" t="s">
        <v>75</v>
      </c>
      <c r="O291" s="51"/>
      <c r="P291" s="52"/>
      <c r="Q291" s="52"/>
      <c r="R291" s="53"/>
      <c r="S291" s="52"/>
      <c r="T291" s="52"/>
      <c r="U291" s="52"/>
      <c r="V291" s="52"/>
      <c r="W291" s="52"/>
      <c r="X291" s="52"/>
      <c r="Y291" s="52"/>
    </row>
    <row r="292" spans="1:25" s="23" customFormat="1" ht="65.25" customHeight="1" x14ac:dyDescent="0.25">
      <c r="A292" s="42" t="s">
        <v>129</v>
      </c>
      <c r="B292" s="43" t="s">
        <v>388</v>
      </c>
      <c r="C292" s="42" t="s">
        <v>23</v>
      </c>
      <c r="D292" s="45" t="s">
        <v>17</v>
      </c>
      <c r="E292" s="123" t="s">
        <v>18</v>
      </c>
      <c r="F292" s="125" t="s">
        <v>528</v>
      </c>
      <c r="G292" s="187" t="s">
        <v>92</v>
      </c>
      <c r="H292" s="188"/>
      <c r="I292" s="189"/>
      <c r="J292" s="46" t="s">
        <v>100</v>
      </c>
      <c r="K292" s="47">
        <f t="shared" si="25"/>
        <v>3500</v>
      </c>
      <c r="L292" s="48">
        <v>3500</v>
      </c>
      <c r="M292" s="56"/>
      <c r="N292" s="57" t="s">
        <v>75</v>
      </c>
      <c r="O292" s="51"/>
      <c r="P292" s="52"/>
      <c r="Q292" s="52"/>
      <c r="R292" s="53"/>
      <c r="S292" s="52"/>
      <c r="T292" s="52"/>
      <c r="U292" s="52"/>
      <c r="V292" s="52"/>
      <c r="W292" s="52"/>
      <c r="X292" s="52"/>
      <c r="Y292" s="52"/>
    </row>
    <row r="293" spans="1:25" s="23" customFormat="1" ht="78.75" customHeight="1" x14ac:dyDescent="0.25">
      <c r="A293" s="42" t="s">
        <v>128</v>
      </c>
      <c r="B293" s="43" t="s">
        <v>523</v>
      </c>
      <c r="C293" s="42" t="s">
        <v>22</v>
      </c>
      <c r="D293" s="45" t="s">
        <v>17</v>
      </c>
      <c r="E293" s="123" t="s">
        <v>18</v>
      </c>
      <c r="F293" s="125" t="s">
        <v>528</v>
      </c>
      <c r="G293" s="187" t="s">
        <v>92</v>
      </c>
      <c r="H293" s="188"/>
      <c r="I293" s="189"/>
      <c r="J293" s="46" t="s">
        <v>100</v>
      </c>
      <c r="K293" s="47">
        <f t="shared" si="25"/>
        <v>9650</v>
      </c>
      <c r="L293" s="48">
        <v>9650</v>
      </c>
      <c r="M293" s="56"/>
      <c r="N293" s="57" t="s">
        <v>75</v>
      </c>
      <c r="O293" s="51"/>
      <c r="P293" s="52"/>
      <c r="Q293" s="52"/>
      <c r="R293" s="53"/>
      <c r="S293" s="52"/>
      <c r="T293" s="52"/>
      <c r="U293" s="52"/>
      <c r="V293" s="52"/>
      <c r="W293" s="52"/>
      <c r="X293" s="52"/>
      <c r="Y293" s="52"/>
    </row>
    <row r="294" spans="1:25" s="23" customFormat="1" ht="60.75" customHeight="1" x14ac:dyDescent="0.25">
      <c r="A294" s="42" t="s">
        <v>382</v>
      </c>
      <c r="B294" s="43" t="s">
        <v>461</v>
      </c>
      <c r="C294" s="42" t="s">
        <v>166</v>
      </c>
      <c r="D294" s="45" t="s">
        <v>17</v>
      </c>
      <c r="E294" s="123" t="s">
        <v>18</v>
      </c>
      <c r="F294" s="125" t="s">
        <v>528</v>
      </c>
      <c r="G294" s="187" t="s">
        <v>92</v>
      </c>
      <c r="H294" s="188"/>
      <c r="I294" s="189"/>
      <c r="J294" s="46" t="s">
        <v>100</v>
      </c>
      <c r="K294" s="47">
        <f>SUM(L294:M294)</f>
        <v>8500</v>
      </c>
      <c r="L294" s="48">
        <v>8500</v>
      </c>
      <c r="M294" s="56"/>
      <c r="N294" s="57" t="s">
        <v>75</v>
      </c>
      <c r="O294" s="51"/>
      <c r="P294" s="52"/>
      <c r="Q294" s="52"/>
      <c r="R294" s="53"/>
      <c r="S294" s="52"/>
      <c r="T294" s="52"/>
      <c r="U294" s="52"/>
      <c r="V294" s="52"/>
      <c r="W294" s="52"/>
      <c r="X294" s="52"/>
      <c r="Y294" s="52"/>
    </row>
    <row r="295" spans="1:25" s="23" customFormat="1" ht="82.5" customHeight="1" x14ac:dyDescent="0.25">
      <c r="A295" s="42" t="s">
        <v>380</v>
      </c>
      <c r="B295" s="43" t="s">
        <v>524</v>
      </c>
      <c r="C295" s="42" t="s">
        <v>33</v>
      </c>
      <c r="D295" s="45" t="s">
        <v>17</v>
      </c>
      <c r="E295" s="123" t="s">
        <v>18</v>
      </c>
      <c r="F295" s="125" t="s">
        <v>528</v>
      </c>
      <c r="G295" s="187" t="s">
        <v>92</v>
      </c>
      <c r="H295" s="188"/>
      <c r="I295" s="189"/>
      <c r="J295" s="46" t="s">
        <v>100</v>
      </c>
      <c r="K295" s="47">
        <f t="shared" ref="K295" si="26">SUM(L295:M295)</f>
        <v>13800</v>
      </c>
      <c r="L295" s="48">
        <v>13800</v>
      </c>
      <c r="M295" s="56"/>
      <c r="N295" s="57" t="s">
        <v>75</v>
      </c>
      <c r="O295" s="51"/>
      <c r="P295" s="52"/>
      <c r="Q295" s="52"/>
      <c r="R295" s="53"/>
      <c r="S295" s="52"/>
      <c r="T295" s="52"/>
      <c r="U295" s="52"/>
      <c r="V295" s="52"/>
      <c r="W295" s="52"/>
      <c r="X295" s="52"/>
      <c r="Y295" s="52"/>
    </row>
    <row r="296" spans="1:25" s="23" customFormat="1" ht="77.25" customHeight="1" x14ac:dyDescent="0.25">
      <c r="A296" s="42" t="s">
        <v>381</v>
      </c>
      <c r="B296" s="43" t="s">
        <v>525</v>
      </c>
      <c r="C296" s="42" t="s">
        <v>151</v>
      </c>
      <c r="D296" s="45" t="s">
        <v>17</v>
      </c>
      <c r="E296" s="123" t="s">
        <v>18</v>
      </c>
      <c r="F296" s="125" t="s">
        <v>528</v>
      </c>
      <c r="G296" s="187" t="s">
        <v>92</v>
      </c>
      <c r="H296" s="188"/>
      <c r="I296" s="189"/>
      <c r="J296" s="46" t="s">
        <v>100</v>
      </c>
      <c r="K296" s="47">
        <f t="shared" si="24"/>
        <v>48000</v>
      </c>
      <c r="L296" s="48">
        <v>48000</v>
      </c>
      <c r="M296" s="49"/>
      <c r="N296" s="57" t="s">
        <v>75</v>
      </c>
      <c r="O296" s="51"/>
      <c r="P296" s="52"/>
      <c r="Q296" s="52"/>
      <c r="R296" s="53"/>
      <c r="S296" s="52"/>
      <c r="T296" s="52"/>
      <c r="U296" s="52"/>
      <c r="V296" s="52"/>
      <c r="W296" s="52"/>
      <c r="X296" s="52"/>
      <c r="Y296" s="52"/>
    </row>
    <row r="297" spans="1:25" s="23" customFormat="1" ht="78.75" customHeight="1" x14ac:dyDescent="0.25">
      <c r="A297" s="42" t="s">
        <v>126</v>
      </c>
      <c r="B297" s="43" t="s">
        <v>526</v>
      </c>
      <c r="C297" s="42" t="s">
        <v>36</v>
      </c>
      <c r="D297" s="45" t="s">
        <v>17</v>
      </c>
      <c r="E297" s="123" t="s">
        <v>18</v>
      </c>
      <c r="F297" s="125" t="s">
        <v>528</v>
      </c>
      <c r="G297" s="187" t="s">
        <v>92</v>
      </c>
      <c r="H297" s="188"/>
      <c r="I297" s="189"/>
      <c r="J297" s="46" t="s">
        <v>100</v>
      </c>
      <c r="K297" s="47">
        <f t="shared" si="24"/>
        <v>17000</v>
      </c>
      <c r="L297" s="48">
        <v>17000</v>
      </c>
      <c r="M297" s="49"/>
      <c r="N297" s="57" t="s">
        <v>75</v>
      </c>
      <c r="O297" s="51"/>
      <c r="P297" s="52"/>
      <c r="Q297" s="52"/>
      <c r="R297" s="53"/>
      <c r="S297" s="52"/>
      <c r="T297" s="52"/>
      <c r="U297" s="52"/>
      <c r="V297" s="52"/>
      <c r="W297" s="52"/>
      <c r="X297" s="52"/>
      <c r="Y297" s="52"/>
    </row>
    <row r="298" spans="1:25" ht="59.25" customHeight="1" x14ac:dyDescent="0.4">
      <c r="A298" s="129" t="s">
        <v>405</v>
      </c>
      <c r="B298" s="32" t="s">
        <v>412</v>
      </c>
      <c r="C298" s="132" t="s">
        <v>408</v>
      </c>
      <c r="D298" s="130"/>
      <c r="F298" s="1" t="s">
        <v>407</v>
      </c>
      <c r="K298" s="1"/>
      <c r="L298" s="1" t="s">
        <v>410</v>
      </c>
      <c r="R298" s="131"/>
    </row>
    <row r="299" spans="1:25" s="22" customFormat="1" x14ac:dyDescent="0.25">
      <c r="A299" s="27"/>
      <c r="B299" s="33"/>
      <c r="C299" s="2"/>
      <c r="M299" s="24"/>
      <c r="N299" s="24"/>
      <c r="P299" s="25"/>
      <c r="Q299" s="25"/>
      <c r="R299" s="26"/>
      <c r="S299" s="25"/>
      <c r="T299" s="25"/>
      <c r="U299" s="25"/>
      <c r="V299" s="25"/>
      <c r="W299" s="25"/>
      <c r="X299" s="25"/>
      <c r="Y299" s="25"/>
    </row>
    <row r="300" spans="1:25" s="22" customFormat="1" x14ac:dyDescent="0.25">
      <c r="A300" s="27"/>
      <c r="B300" s="33"/>
      <c r="C300" s="2"/>
      <c r="M300" s="24"/>
      <c r="N300" s="24"/>
      <c r="P300" s="25"/>
      <c r="Q300" s="25"/>
      <c r="R300" s="26"/>
      <c r="S300" s="25"/>
      <c r="T300" s="25"/>
      <c r="U300" s="25"/>
      <c r="V300" s="25"/>
      <c r="W300" s="25"/>
      <c r="X300" s="25"/>
      <c r="Y300" s="25"/>
    </row>
    <row r="301" spans="1:25" s="22" customFormat="1" ht="32.25" customHeight="1" x14ac:dyDescent="0.25">
      <c r="A301" s="28" t="s">
        <v>588</v>
      </c>
      <c r="B301" s="34" t="s">
        <v>542</v>
      </c>
      <c r="C301" s="133"/>
      <c r="D301" s="122" t="s">
        <v>586</v>
      </c>
      <c r="E301" s="122"/>
      <c r="F301" s="143" t="s">
        <v>409</v>
      </c>
      <c r="G301" s="143"/>
      <c r="H301" s="143"/>
      <c r="I301" s="143"/>
      <c r="J301" s="29"/>
      <c r="K301" s="29"/>
      <c r="L301" s="29" t="s">
        <v>411</v>
      </c>
      <c r="M301" s="24"/>
      <c r="N301" s="24"/>
      <c r="P301" s="25"/>
      <c r="Q301" s="25"/>
      <c r="R301" s="26"/>
      <c r="S301" s="25"/>
      <c r="T301" s="25"/>
      <c r="U301" s="25"/>
      <c r="V301" s="25"/>
      <c r="W301" s="25"/>
      <c r="X301" s="25"/>
      <c r="Y301" s="25"/>
    </row>
    <row r="302" spans="1:25" s="22" customFormat="1" ht="33.75" customHeight="1" x14ac:dyDescent="0.25">
      <c r="A302" s="21" t="s">
        <v>585</v>
      </c>
      <c r="B302" s="142" t="s">
        <v>413</v>
      </c>
      <c r="C302" s="23"/>
      <c r="D302" s="2" t="s">
        <v>587</v>
      </c>
      <c r="E302" s="2"/>
      <c r="F302" s="144" t="s">
        <v>543</v>
      </c>
      <c r="G302" s="144"/>
      <c r="H302" s="144"/>
      <c r="I302" s="144"/>
      <c r="L302" s="144" t="s">
        <v>188</v>
      </c>
      <c r="M302" s="144"/>
      <c r="N302" s="24"/>
      <c r="P302" s="25"/>
      <c r="Q302" s="25"/>
      <c r="R302" s="26"/>
      <c r="S302" s="25"/>
      <c r="T302" s="25"/>
      <c r="U302" s="25"/>
      <c r="V302" s="25"/>
      <c r="W302" s="25"/>
      <c r="X302" s="25"/>
      <c r="Y302" s="25"/>
    </row>
    <row r="303" spans="1:25" s="23" customFormat="1" ht="105.75" customHeight="1" x14ac:dyDescent="0.25">
      <c r="A303" s="42" t="s">
        <v>370</v>
      </c>
      <c r="B303" s="43" t="s">
        <v>463</v>
      </c>
      <c r="C303" s="42" t="s">
        <v>232</v>
      </c>
      <c r="D303" s="45" t="s">
        <v>17</v>
      </c>
      <c r="E303" s="123" t="s">
        <v>18</v>
      </c>
      <c r="F303" s="125"/>
      <c r="G303" s="187" t="s">
        <v>92</v>
      </c>
      <c r="H303" s="188"/>
      <c r="I303" s="189"/>
      <c r="J303" s="46" t="s">
        <v>100</v>
      </c>
      <c r="K303" s="47">
        <f t="shared" si="24"/>
        <v>117900</v>
      </c>
      <c r="L303" s="48">
        <v>117900</v>
      </c>
      <c r="M303" s="49"/>
      <c r="N303" s="57" t="s">
        <v>75</v>
      </c>
      <c r="O303" s="51"/>
      <c r="P303" s="52"/>
      <c r="Q303" s="52"/>
      <c r="R303" s="53"/>
      <c r="S303" s="52"/>
      <c r="T303" s="52"/>
      <c r="U303" s="52"/>
      <c r="V303" s="52"/>
      <c r="W303" s="52"/>
      <c r="X303" s="52"/>
      <c r="Y303" s="52"/>
    </row>
    <row r="304" spans="1:25" s="23" customFormat="1" ht="51.75" customHeight="1" x14ac:dyDescent="0.25">
      <c r="A304" s="42" t="s">
        <v>127</v>
      </c>
      <c r="B304" s="43" t="s">
        <v>389</v>
      </c>
      <c r="C304" s="42" t="s">
        <v>16</v>
      </c>
      <c r="D304" s="45" t="s">
        <v>17</v>
      </c>
      <c r="E304" s="123" t="s">
        <v>18</v>
      </c>
      <c r="F304" s="125" t="s">
        <v>528</v>
      </c>
      <c r="G304" s="187" t="s">
        <v>92</v>
      </c>
      <c r="H304" s="188"/>
      <c r="I304" s="189"/>
      <c r="J304" s="46" t="s">
        <v>100</v>
      </c>
      <c r="K304" s="47">
        <f t="shared" si="24"/>
        <v>8000</v>
      </c>
      <c r="L304" s="48">
        <v>8000</v>
      </c>
      <c r="M304" s="56"/>
      <c r="N304" s="57" t="s">
        <v>75</v>
      </c>
      <c r="O304" s="51"/>
      <c r="P304" s="52"/>
      <c r="Q304" s="52"/>
      <c r="R304" s="53"/>
      <c r="S304" s="52"/>
      <c r="T304" s="52"/>
      <c r="U304" s="52"/>
      <c r="V304" s="52"/>
      <c r="W304" s="52"/>
      <c r="X304" s="52"/>
      <c r="Y304" s="52"/>
    </row>
    <row r="305" spans="1:25" s="23" customFormat="1" ht="57" customHeight="1" x14ac:dyDescent="0.25">
      <c r="A305" s="42" t="s">
        <v>371</v>
      </c>
      <c r="B305" s="43" t="s">
        <v>462</v>
      </c>
      <c r="C305" s="42" t="s">
        <v>154</v>
      </c>
      <c r="D305" s="45" t="s">
        <v>17</v>
      </c>
      <c r="E305" s="123" t="s">
        <v>18</v>
      </c>
      <c r="F305" s="125" t="s">
        <v>528</v>
      </c>
      <c r="G305" s="187" t="s">
        <v>92</v>
      </c>
      <c r="H305" s="188"/>
      <c r="I305" s="189"/>
      <c r="J305" s="46" t="s">
        <v>100</v>
      </c>
      <c r="K305" s="47">
        <f t="shared" si="24"/>
        <v>18000</v>
      </c>
      <c r="L305" s="48">
        <v>18000</v>
      </c>
      <c r="M305" s="56"/>
      <c r="N305" s="57" t="s">
        <v>75</v>
      </c>
      <c r="O305" s="51"/>
      <c r="P305" s="52"/>
      <c r="Q305" s="52"/>
      <c r="R305" s="53"/>
      <c r="S305" s="52"/>
      <c r="T305" s="52"/>
      <c r="U305" s="52"/>
      <c r="V305" s="52"/>
      <c r="W305" s="52"/>
      <c r="X305" s="52"/>
      <c r="Y305" s="52"/>
    </row>
    <row r="306" spans="1:25" s="90" customFormat="1" ht="30.75" customHeight="1" x14ac:dyDescent="0.25">
      <c r="A306" s="94"/>
      <c r="B306" s="95"/>
      <c r="C306" s="201" t="s">
        <v>76</v>
      </c>
      <c r="D306" s="155"/>
      <c r="E306" s="155"/>
      <c r="F306" s="155"/>
      <c r="G306" s="155"/>
      <c r="H306" s="155"/>
      <c r="I306" s="155"/>
      <c r="J306" s="156"/>
      <c r="K306" s="79">
        <f t="shared" ref="K306" si="27">SUM(L306:M306)</f>
        <v>674350</v>
      </c>
      <c r="L306" s="80">
        <f>SUM(L282:L305)</f>
        <v>674350</v>
      </c>
      <c r="M306" s="101"/>
      <c r="N306" s="101"/>
      <c r="O306" s="86"/>
      <c r="P306" s="87"/>
      <c r="Q306" s="87"/>
      <c r="R306" s="89"/>
      <c r="S306" s="87"/>
      <c r="T306" s="87"/>
      <c r="U306" s="87"/>
      <c r="V306" s="87"/>
      <c r="W306" s="87"/>
      <c r="X306" s="87"/>
      <c r="Y306" s="87"/>
    </row>
    <row r="307" spans="1:25" s="72" customFormat="1" ht="33" customHeight="1" x14ac:dyDescent="0.25">
      <c r="A307" s="67"/>
      <c r="B307" s="91" t="s">
        <v>390</v>
      </c>
      <c r="C307" s="69"/>
      <c r="D307" s="69"/>
      <c r="E307" s="84"/>
      <c r="F307" s="151"/>
      <c r="G307" s="152"/>
      <c r="H307" s="152"/>
      <c r="I307" s="152"/>
      <c r="J307" s="153"/>
      <c r="K307" s="104"/>
      <c r="L307" s="104"/>
      <c r="M307" s="104"/>
      <c r="N307" s="104"/>
      <c r="O307" s="71"/>
      <c r="P307" s="52"/>
      <c r="Q307" s="52"/>
      <c r="R307" s="53"/>
      <c r="S307" s="52"/>
      <c r="T307" s="52"/>
      <c r="U307" s="52"/>
      <c r="V307" s="52"/>
      <c r="W307" s="52"/>
      <c r="X307" s="52"/>
      <c r="Y307" s="52"/>
    </row>
    <row r="308" spans="1:25" s="23" customFormat="1" ht="33" customHeight="1" x14ac:dyDescent="0.25">
      <c r="A308" s="42" t="s">
        <v>232</v>
      </c>
      <c r="B308" s="21" t="s">
        <v>392</v>
      </c>
      <c r="C308" s="112" t="s">
        <v>393</v>
      </c>
      <c r="D308" s="45" t="s">
        <v>17</v>
      </c>
      <c r="E308" s="123" t="s">
        <v>18</v>
      </c>
      <c r="F308" s="197" t="s">
        <v>92</v>
      </c>
      <c r="G308" s="197"/>
      <c r="H308" s="197"/>
      <c r="I308" s="197"/>
      <c r="J308" s="46" t="s">
        <v>100</v>
      </c>
      <c r="K308" s="47">
        <f t="shared" ref="K308:K309" si="28">SUM(L308:M308)</f>
        <v>100000</v>
      </c>
      <c r="L308" s="48">
        <v>100000</v>
      </c>
      <c r="M308" s="56"/>
      <c r="N308" s="57" t="s">
        <v>75</v>
      </c>
      <c r="O308" s="51"/>
      <c r="P308" s="52"/>
      <c r="Q308" s="52">
        <f>B311</f>
        <v>0</v>
      </c>
      <c r="R308" s="53"/>
      <c r="S308" s="52"/>
      <c r="T308" s="52"/>
      <c r="U308" s="52"/>
      <c r="V308" s="52"/>
      <c r="W308" s="52"/>
      <c r="X308" s="52"/>
      <c r="Y308" s="52"/>
    </row>
    <row r="309" spans="1:25" s="90" customFormat="1" ht="33" customHeight="1" x14ac:dyDescent="0.25">
      <c r="A309" s="94"/>
      <c r="B309" s="96"/>
      <c r="C309" s="154" t="s">
        <v>391</v>
      </c>
      <c r="D309" s="155"/>
      <c r="E309" s="155"/>
      <c r="F309" s="155"/>
      <c r="G309" s="155"/>
      <c r="H309" s="155"/>
      <c r="I309" s="155"/>
      <c r="J309" s="156"/>
      <c r="K309" s="79">
        <f t="shared" si="28"/>
        <v>100000</v>
      </c>
      <c r="L309" s="80">
        <f>SUM(L308)</f>
        <v>100000</v>
      </c>
      <c r="M309" s="101"/>
      <c r="N309" s="101"/>
      <c r="O309" s="86"/>
      <c r="P309" s="87"/>
      <c r="Q309" s="87"/>
      <c r="R309" s="89"/>
      <c r="S309" s="87"/>
      <c r="T309" s="87"/>
      <c r="U309" s="87"/>
      <c r="V309" s="87"/>
      <c r="W309" s="87"/>
      <c r="X309" s="87"/>
      <c r="Y309" s="87"/>
    </row>
    <row r="310" spans="1:25" s="23" customFormat="1" ht="32.25" customHeight="1" x14ac:dyDescent="0.25">
      <c r="A310" s="111"/>
      <c r="B310" s="194" t="s">
        <v>81</v>
      </c>
      <c r="C310" s="195"/>
      <c r="D310" s="195"/>
      <c r="E310" s="195"/>
      <c r="F310" s="195"/>
      <c r="G310" s="195"/>
      <c r="H310" s="195"/>
      <c r="I310" s="195"/>
      <c r="J310" s="196"/>
      <c r="K310" s="113">
        <f t="shared" ref="K310" si="29">SUM(L310:M310)</f>
        <v>12136647.25</v>
      </c>
      <c r="L310" s="114">
        <f>L309+L306+L280+L270+L259+L255+L218+L203+L166+L159+L155+L152+L149+L146+L135+L132+L128+L122+L91+L60+L28+L24+L16+L13+L10</f>
        <v>12136647.25</v>
      </c>
      <c r="M310" s="56"/>
      <c r="N310" s="56"/>
      <c r="O310" s="51"/>
      <c r="P310" s="52"/>
      <c r="Q310" s="52"/>
      <c r="R310" s="53"/>
      <c r="S310" s="52"/>
      <c r="T310" s="52"/>
      <c r="U310" s="52"/>
      <c r="V310" s="52"/>
      <c r="W310" s="52"/>
      <c r="X310" s="52"/>
      <c r="Y310" s="52"/>
    </row>
    <row r="311" spans="1:25" s="66" customFormat="1" ht="30" customHeight="1" x14ac:dyDescent="0.25">
      <c r="A311" s="58" t="s">
        <v>82</v>
      </c>
      <c r="B311" s="59"/>
      <c r="C311" s="60"/>
      <c r="D311" s="61"/>
      <c r="E311" s="63"/>
      <c r="F311" s="191"/>
      <c r="G311" s="192"/>
      <c r="H311" s="192"/>
      <c r="I311" s="192"/>
      <c r="J311" s="193"/>
      <c r="K311" s="64"/>
      <c r="L311" s="64"/>
      <c r="M311" s="64"/>
      <c r="N311" s="64"/>
      <c r="O311" s="65"/>
      <c r="P311" s="52"/>
      <c r="Q311" s="52"/>
      <c r="R311" s="53"/>
      <c r="S311" s="52"/>
      <c r="T311" s="52"/>
      <c r="U311" s="52"/>
    </row>
    <row r="312" spans="1:25" s="23" customFormat="1" ht="27.75" customHeight="1" x14ac:dyDescent="0.25">
      <c r="A312" s="67"/>
      <c r="B312" s="91" t="s">
        <v>89</v>
      </c>
      <c r="C312" s="69"/>
      <c r="D312" s="69"/>
      <c r="E312" s="84"/>
      <c r="F312" s="151"/>
      <c r="G312" s="152"/>
      <c r="H312" s="152"/>
      <c r="I312" s="152"/>
      <c r="J312" s="153"/>
      <c r="K312" s="104"/>
      <c r="L312" s="104"/>
      <c r="M312" s="104"/>
      <c r="N312" s="104"/>
      <c r="O312" s="51"/>
      <c r="P312" s="52"/>
      <c r="Q312" s="52"/>
      <c r="R312" s="53"/>
      <c r="S312" s="52"/>
      <c r="T312" s="52"/>
      <c r="U312" s="52"/>
      <c r="V312" s="52"/>
      <c r="W312" s="52"/>
      <c r="X312" s="52"/>
      <c r="Y312" s="52"/>
    </row>
    <row r="313" spans="1:25" s="23" customFormat="1" ht="87" customHeight="1" x14ac:dyDescent="0.25">
      <c r="A313" s="42" t="s">
        <v>394</v>
      </c>
      <c r="B313" s="43" t="s">
        <v>395</v>
      </c>
      <c r="C313" s="75" t="s">
        <v>35</v>
      </c>
      <c r="D313" s="45" t="s">
        <v>17</v>
      </c>
      <c r="E313" s="123" t="s">
        <v>18</v>
      </c>
      <c r="F313" s="197" t="s">
        <v>94</v>
      </c>
      <c r="G313" s="197"/>
      <c r="H313" s="197"/>
      <c r="I313" s="197"/>
      <c r="J313" s="46" t="s">
        <v>100</v>
      </c>
      <c r="K313" s="47">
        <f>SUM(L313:M313)</f>
        <v>69673</v>
      </c>
      <c r="L313" s="115"/>
      <c r="M313" s="47">
        <v>69673</v>
      </c>
      <c r="N313" s="50" t="s">
        <v>89</v>
      </c>
      <c r="O313" s="51"/>
      <c r="P313" s="52"/>
      <c r="Q313" s="52"/>
      <c r="R313" s="53"/>
      <c r="S313" s="52"/>
      <c r="T313" s="52"/>
      <c r="U313" s="52"/>
      <c r="V313" s="52"/>
      <c r="W313" s="52"/>
      <c r="X313" s="52"/>
      <c r="Y313" s="52"/>
    </row>
    <row r="314" spans="1:25" s="83" customFormat="1" ht="33" customHeight="1" x14ac:dyDescent="0.25">
      <c r="A314" s="94"/>
      <c r="B314" s="95"/>
      <c r="C314" s="145" t="s">
        <v>90</v>
      </c>
      <c r="D314" s="146"/>
      <c r="E314" s="146"/>
      <c r="F314" s="146"/>
      <c r="G314" s="146"/>
      <c r="H314" s="146"/>
      <c r="I314" s="146"/>
      <c r="J314" s="147"/>
      <c r="K314" s="79">
        <f t="shared" ref="K314" si="30">SUM(L314:M314)</f>
        <v>69673</v>
      </c>
      <c r="L314" s="80">
        <f>SUM(L313:L313)</f>
        <v>0</v>
      </c>
      <c r="M314" s="79">
        <f>SUM(M313:M313)</f>
        <v>69673</v>
      </c>
      <c r="N314" s="101"/>
      <c r="O314" s="82"/>
      <c r="P314" s="52"/>
      <c r="Q314" s="52"/>
      <c r="R314" s="53"/>
      <c r="S314" s="52"/>
      <c r="T314" s="52"/>
      <c r="U314" s="52"/>
    </row>
    <row r="315" spans="1:25" s="72" customFormat="1" ht="28.5" customHeight="1" x14ac:dyDescent="0.25">
      <c r="A315" s="67"/>
      <c r="B315" s="116" t="s">
        <v>464</v>
      </c>
      <c r="C315" s="69"/>
      <c r="D315" s="69"/>
      <c r="E315" s="84"/>
      <c r="F315" s="151"/>
      <c r="G315" s="152"/>
      <c r="H315" s="152"/>
      <c r="I315" s="152"/>
      <c r="J315" s="153"/>
      <c r="K315" s="104"/>
      <c r="L315" s="104"/>
      <c r="M315" s="104"/>
      <c r="N315" s="104"/>
      <c r="O315" s="71"/>
      <c r="P315" s="52"/>
      <c r="Q315" s="52"/>
      <c r="R315" s="53"/>
      <c r="S315" s="52"/>
      <c r="T315" s="52"/>
      <c r="U315" s="52"/>
    </row>
    <row r="316" spans="1:25" s="23" customFormat="1" ht="80.25" customHeight="1" x14ac:dyDescent="0.25">
      <c r="A316" s="42" t="s">
        <v>455</v>
      </c>
      <c r="B316" s="43" t="s">
        <v>454</v>
      </c>
      <c r="C316" s="75" t="s">
        <v>455</v>
      </c>
      <c r="D316" s="45" t="s">
        <v>17</v>
      </c>
      <c r="E316" s="123" t="s">
        <v>18</v>
      </c>
      <c r="F316" s="197" t="s">
        <v>94</v>
      </c>
      <c r="G316" s="197"/>
      <c r="H316" s="197"/>
      <c r="I316" s="197"/>
      <c r="J316" s="46" t="s">
        <v>100</v>
      </c>
      <c r="K316" s="47">
        <v>246580</v>
      </c>
      <c r="L316" s="115"/>
      <c r="M316" s="47">
        <v>246580</v>
      </c>
      <c r="N316" s="50" t="s">
        <v>83</v>
      </c>
      <c r="O316" s="51"/>
      <c r="P316" s="52"/>
      <c r="Q316" s="52"/>
      <c r="R316" s="53"/>
      <c r="S316" s="52"/>
      <c r="T316" s="52"/>
      <c r="U316" s="52"/>
      <c r="V316" s="52"/>
      <c r="W316" s="52"/>
      <c r="X316" s="52"/>
      <c r="Y316" s="52"/>
    </row>
    <row r="317" spans="1:25" s="23" customFormat="1" ht="32.25" customHeight="1" x14ac:dyDescent="0.25">
      <c r="A317" s="94"/>
      <c r="B317" s="95"/>
      <c r="C317" s="145" t="s">
        <v>84</v>
      </c>
      <c r="D317" s="146"/>
      <c r="E317" s="146"/>
      <c r="F317" s="146"/>
      <c r="G317" s="146"/>
      <c r="H317" s="146"/>
      <c r="I317" s="146"/>
      <c r="J317" s="147"/>
      <c r="K317" s="79">
        <f>SUM(L317:M317)</f>
        <v>246580</v>
      </c>
      <c r="L317" s="80">
        <f>SUM(L316)</f>
        <v>0</v>
      </c>
      <c r="M317" s="79">
        <f>SUM(M316)</f>
        <v>246580</v>
      </c>
      <c r="N317" s="101"/>
      <c r="O317" s="51"/>
      <c r="P317" s="52"/>
      <c r="Q317" s="52"/>
      <c r="R317" s="53"/>
      <c r="S317" s="52"/>
      <c r="T317" s="52"/>
      <c r="U317" s="52"/>
      <c r="V317" s="52"/>
      <c r="W317" s="52"/>
      <c r="X317" s="52"/>
      <c r="Y317" s="52"/>
    </row>
    <row r="318" spans="1:25" s="72" customFormat="1" ht="30" customHeight="1" x14ac:dyDescent="0.25">
      <c r="A318" s="67"/>
      <c r="B318" s="116" t="s">
        <v>83</v>
      </c>
      <c r="C318" s="69"/>
      <c r="D318" s="69"/>
      <c r="E318" s="84"/>
      <c r="F318" s="151"/>
      <c r="G318" s="152"/>
      <c r="H318" s="152"/>
      <c r="I318" s="152"/>
      <c r="J318" s="153"/>
      <c r="K318" s="104"/>
      <c r="L318" s="104"/>
      <c r="M318" s="104"/>
      <c r="N318" s="104"/>
      <c r="O318" s="71"/>
      <c r="P318" s="52"/>
      <c r="Q318" s="52"/>
      <c r="R318" s="53"/>
      <c r="S318" s="52"/>
      <c r="T318" s="52"/>
      <c r="U318" s="52"/>
    </row>
    <row r="319" spans="1:25" s="23" customFormat="1" ht="68.25" customHeight="1" x14ac:dyDescent="0.25">
      <c r="A319" s="42" t="s">
        <v>23</v>
      </c>
      <c r="B319" s="43" t="s">
        <v>396</v>
      </c>
      <c r="C319" s="75" t="s">
        <v>23</v>
      </c>
      <c r="D319" s="45" t="s">
        <v>17</v>
      </c>
      <c r="E319" s="123" t="s">
        <v>18</v>
      </c>
      <c r="F319" s="197" t="s">
        <v>94</v>
      </c>
      <c r="G319" s="197"/>
      <c r="H319" s="197"/>
      <c r="I319" s="197"/>
      <c r="J319" s="46" t="s">
        <v>100</v>
      </c>
      <c r="K319" s="47">
        <f>SUM(L319:M319)</f>
        <v>300000</v>
      </c>
      <c r="L319" s="115"/>
      <c r="M319" s="47">
        <v>300000</v>
      </c>
      <c r="N319" s="50" t="s">
        <v>83</v>
      </c>
      <c r="O319" s="51"/>
      <c r="P319" s="52"/>
      <c r="Q319" s="52"/>
      <c r="R319" s="53"/>
      <c r="S319" s="52"/>
      <c r="T319" s="52"/>
      <c r="U319" s="52"/>
      <c r="V319" s="52"/>
      <c r="W319" s="52"/>
      <c r="X319" s="52"/>
      <c r="Y319" s="52"/>
    </row>
    <row r="320" spans="1:25" s="23" customFormat="1" ht="59.25" customHeight="1" x14ac:dyDescent="0.25">
      <c r="A320" s="117" t="s">
        <v>95</v>
      </c>
      <c r="B320" s="21" t="s">
        <v>465</v>
      </c>
      <c r="C320" s="45" t="s">
        <v>95</v>
      </c>
      <c r="D320" s="45" t="s">
        <v>17</v>
      </c>
      <c r="E320" s="123" t="s">
        <v>18</v>
      </c>
      <c r="F320" s="197" t="s">
        <v>94</v>
      </c>
      <c r="G320" s="197"/>
      <c r="H320" s="197"/>
      <c r="I320" s="197"/>
      <c r="J320" s="46" t="s">
        <v>100</v>
      </c>
      <c r="K320" s="47">
        <f>SUM(L320:M320)</f>
        <v>750000</v>
      </c>
      <c r="L320" s="115"/>
      <c r="M320" s="47">
        <v>750000</v>
      </c>
      <c r="N320" s="50" t="s">
        <v>83</v>
      </c>
      <c r="O320" s="51"/>
      <c r="P320" s="52"/>
      <c r="Q320" s="52"/>
      <c r="R320" s="53"/>
      <c r="S320" s="52"/>
      <c r="T320" s="52"/>
      <c r="U320" s="52"/>
      <c r="V320" s="52"/>
      <c r="W320" s="52"/>
      <c r="X320" s="52"/>
      <c r="Y320" s="52"/>
    </row>
    <row r="321" spans="1:25" s="23" customFormat="1" ht="58.5" customHeight="1" x14ac:dyDescent="0.25">
      <c r="A321" s="117" t="s">
        <v>527</v>
      </c>
      <c r="B321" s="21" t="s">
        <v>466</v>
      </c>
      <c r="C321" s="45" t="s">
        <v>95</v>
      </c>
      <c r="D321" s="45" t="s">
        <v>17</v>
      </c>
      <c r="E321" s="123" t="s">
        <v>18</v>
      </c>
      <c r="F321" s="197" t="s">
        <v>94</v>
      </c>
      <c r="G321" s="197"/>
      <c r="H321" s="197"/>
      <c r="I321" s="197"/>
      <c r="J321" s="46" t="s">
        <v>100</v>
      </c>
      <c r="K321" s="47">
        <v>200000</v>
      </c>
      <c r="L321" s="115"/>
      <c r="M321" s="47">
        <v>200000</v>
      </c>
      <c r="N321" s="50" t="s">
        <v>83</v>
      </c>
      <c r="O321" s="51"/>
      <c r="P321" s="52"/>
      <c r="Q321" s="52"/>
      <c r="R321" s="53"/>
      <c r="S321" s="52"/>
      <c r="T321" s="52"/>
      <c r="U321" s="52"/>
      <c r="V321" s="52"/>
      <c r="W321" s="52"/>
      <c r="X321" s="52"/>
      <c r="Y321" s="52"/>
    </row>
    <row r="322" spans="1:25" s="23" customFormat="1" ht="27.75" customHeight="1" x14ac:dyDescent="0.25">
      <c r="A322" s="94"/>
      <c r="B322" s="95"/>
      <c r="C322" s="145" t="s">
        <v>84</v>
      </c>
      <c r="D322" s="146"/>
      <c r="E322" s="146"/>
      <c r="F322" s="146"/>
      <c r="G322" s="146"/>
      <c r="H322" s="146"/>
      <c r="I322" s="146"/>
      <c r="J322" s="147"/>
      <c r="K322" s="79">
        <f>SUM(L322:M322)</f>
        <v>1250000</v>
      </c>
      <c r="L322" s="80">
        <f>SUM(L319)</f>
        <v>0</v>
      </c>
      <c r="M322" s="79">
        <f>M319+M320+M321</f>
        <v>1250000</v>
      </c>
      <c r="N322" s="101"/>
      <c r="O322" s="51"/>
      <c r="P322" s="52"/>
      <c r="Q322" s="52"/>
      <c r="R322" s="53"/>
      <c r="S322" s="52"/>
      <c r="T322" s="52"/>
      <c r="U322" s="52"/>
      <c r="V322" s="52"/>
      <c r="W322" s="52"/>
      <c r="X322" s="52"/>
      <c r="Y322" s="52"/>
    </row>
    <row r="323" spans="1:25" s="23" customFormat="1" ht="39" customHeight="1" x14ac:dyDescent="0.25">
      <c r="A323" s="97"/>
      <c r="B323" s="116" t="s">
        <v>99</v>
      </c>
      <c r="C323" s="99"/>
      <c r="D323" s="69"/>
      <c r="E323" s="84"/>
      <c r="F323" s="151"/>
      <c r="G323" s="152"/>
      <c r="H323" s="152"/>
      <c r="I323" s="152"/>
      <c r="J323" s="153"/>
      <c r="K323" s="104"/>
      <c r="L323" s="104"/>
      <c r="M323" s="104"/>
      <c r="N323" s="104"/>
      <c r="O323" s="51"/>
      <c r="P323" s="52"/>
      <c r="Q323" s="52"/>
      <c r="R323" s="53"/>
      <c r="S323" s="52"/>
      <c r="T323" s="52"/>
      <c r="U323" s="52"/>
      <c r="V323" s="52"/>
      <c r="W323" s="52"/>
      <c r="X323" s="52"/>
      <c r="Y323" s="52"/>
    </row>
    <row r="324" spans="1:25" s="23" customFormat="1" ht="59.25" customHeight="1" x14ac:dyDescent="0.25">
      <c r="A324" s="42" t="s">
        <v>95</v>
      </c>
      <c r="B324" s="43" t="s">
        <v>538</v>
      </c>
      <c r="C324" s="42" t="s">
        <v>95</v>
      </c>
      <c r="D324" s="45" t="s">
        <v>17</v>
      </c>
      <c r="E324" s="123" t="s">
        <v>402</v>
      </c>
      <c r="F324" s="197" t="s">
        <v>94</v>
      </c>
      <c r="G324" s="197"/>
      <c r="H324" s="197"/>
      <c r="I324" s="197"/>
      <c r="J324" s="46" t="s">
        <v>100</v>
      </c>
      <c r="K324" s="47">
        <f>SUM(L324:M324)</f>
        <v>1750000</v>
      </c>
      <c r="L324" s="115"/>
      <c r="M324" s="47">
        <v>1750000</v>
      </c>
      <c r="N324" s="50" t="s">
        <v>85</v>
      </c>
      <c r="O324" s="51"/>
      <c r="P324" s="52"/>
      <c r="Q324" s="52"/>
      <c r="R324" s="53"/>
      <c r="S324" s="52"/>
      <c r="T324" s="52"/>
      <c r="U324" s="52"/>
      <c r="V324" s="52"/>
      <c r="W324" s="52"/>
      <c r="X324" s="52"/>
      <c r="Y324" s="52"/>
    </row>
    <row r="325" spans="1:25" s="23" customFormat="1" ht="58.5" customHeight="1" x14ac:dyDescent="0.25">
      <c r="A325" s="42" t="s">
        <v>527</v>
      </c>
      <c r="B325" s="43" t="s">
        <v>539</v>
      </c>
      <c r="C325" s="42" t="s">
        <v>95</v>
      </c>
      <c r="D325" s="45" t="s">
        <v>17</v>
      </c>
      <c r="E325" s="123" t="s">
        <v>18</v>
      </c>
      <c r="F325" s="197" t="s">
        <v>94</v>
      </c>
      <c r="G325" s="197"/>
      <c r="H325" s="197"/>
      <c r="I325" s="197"/>
      <c r="J325" s="46" t="s">
        <v>100</v>
      </c>
      <c r="K325" s="47">
        <f>SUM(L325:M325)</f>
        <v>600000</v>
      </c>
      <c r="L325" s="115"/>
      <c r="M325" s="47">
        <v>600000</v>
      </c>
      <c r="N325" s="50" t="s">
        <v>85</v>
      </c>
      <c r="O325" s="51"/>
      <c r="P325" s="52"/>
      <c r="Q325" s="52"/>
      <c r="R325" s="53"/>
      <c r="S325" s="52"/>
      <c r="T325" s="52"/>
      <c r="U325" s="52"/>
      <c r="V325" s="52"/>
      <c r="W325" s="52"/>
      <c r="X325" s="52"/>
      <c r="Y325" s="52"/>
    </row>
    <row r="326" spans="1:25" s="23" customFormat="1" ht="54.75" customHeight="1" x14ac:dyDescent="0.25">
      <c r="A326" s="117" t="s">
        <v>252</v>
      </c>
      <c r="B326" s="21" t="s">
        <v>467</v>
      </c>
      <c r="C326" s="118" t="s">
        <v>32</v>
      </c>
      <c r="D326" s="45" t="s">
        <v>17</v>
      </c>
      <c r="E326" s="123" t="s">
        <v>18</v>
      </c>
      <c r="F326" s="197" t="s">
        <v>94</v>
      </c>
      <c r="G326" s="197"/>
      <c r="H326" s="197"/>
      <c r="I326" s="197"/>
      <c r="J326" s="46" t="s">
        <v>100</v>
      </c>
      <c r="K326" s="47">
        <f>SUM(L326:M326)</f>
        <v>100000</v>
      </c>
      <c r="L326" s="115"/>
      <c r="M326" s="47">
        <v>100000</v>
      </c>
      <c r="N326" s="50" t="s">
        <v>85</v>
      </c>
      <c r="O326" s="51"/>
      <c r="P326" s="52"/>
      <c r="Q326" s="52"/>
      <c r="R326" s="53"/>
      <c r="S326" s="52"/>
      <c r="T326" s="52"/>
      <c r="U326" s="52"/>
      <c r="V326" s="52"/>
      <c r="W326" s="52"/>
      <c r="X326" s="52"/>
      <c r="Y326" s="52"/>
    </row>
    <row r="327" spans="1:25" s="23" customFormat="1" ht="34.5" customHeight="1" x14ac:dyDescent="0.25">
      <c r="A327" s="94"/>
      <c r="B327" s="95"/>
      <c r="C327" s="190" t="s">
        <v>86</v>
      </c>
      <c r="D327" s="146"/>
      <c r="E327" s="146"/>
      <c r="F327" s="146"/>
      <c r="G327" s="146"/>
      <c r="H327" s="146"/>
      <c r="I327" s="146"/>
      <c r="J327" s="147"/>
      <c r="K327" s="79">
        <f t="shared" ref="K327" si="31">SUM(L327:M327)</f>
        <v>2450000</v>
      </c>
      <c r="L327" s="80">
        <f>SUM(L324:L324)</f>
        <v>0</v>
      </c>
      <c r="M327" s="79">
        <f>SUM(M324:M326)</f>
        <v>2450000</v>
      </c>
      <c r="N327" s="101"/>
      <c r="O327" s="51"/>
      <c r="P327" s="52"/>
      <c r="Q327" s="52"/>
      <c r="R327" s="53"/>
      <c r="S327" s="52"/>
      <c r="T327" s="52"/>
      <c r="U327" s="52"/>
      <c r="V327" s="52"/>
      <c r="W327" s="52"/>
      <c r="X327" s="52"/>
      <c r="Y327" s="52"/>
    </row>
    <row r="328" spans="1:25" s="72" customFormat="1" ht="30" customHeight="1" x14ac:dyDescent="0.25">
      <c r="A328" s="67"/>
      <c r="B328" s="91" t="s">
        <v>87</v>
      </c>
      <c r="C328" s="69"/>
      <c r="D328" s="69"/>
      <c r="E328" s="84"/>
      <c r="F328" s="151"/>
      <c r="G328" s="152"/>
      <c r="H328" s="152"/>
      <c r="I328" s="152"/>
      <c r="J328" s="153"/>
      <c r="K328" s="104"/>
      <c r="L328" s="104"/>
      <c r="M328" s="104"/>
      <c r="N328" s="104"/>
      <c r="O328" s="71"/>
      <c r="P328" s="52"/>
      <c r="Q328" s="52"/>
      <c r="R328" s="53"/>
      <c r="S328" s="52"/>
      <c r="T328" s="52"/>
      <c r="U328" s="52"/>
    </row>
    <row r="329" spans="1:25" s="23" customFormat="1" ht="54.75" customHeight="1" x14ac:dyDescent="0.25">
      <c r="A329" s="42" t="s">
        <v>23</v>
      </c>
      <c r="B329" s="43" t="s">
        <v>540</v>
      </c>
      <c r="C329" s="45" t="s">
        <v>23</v>
      </c>
      <c r="D329" s="45" t="s">
        <v>17</v>
      </c>
      <c r="E329" s="123" t="s">
        <v>18</v>
      </c>
      <c r="F329" s="197" t="s">
        <v>94</v>
      </c>
      <c r="G329" s="197"/>
      <c r="H329" s="197"/>
      <c r="I329" s="197"/>
      <c r="J329" s="46" t="s">
        <v>100</v>
      </c>
      <c r="K329" s="47">
        <f t="shared" ref="K329:K339" si="32">SUM(L329:M329)</f>
        <v>200000</v>
      </c>
      <c r="L329" s="115"/>
      <c r="M329" s="47">
        <v>200000</v>
      </c>
      <c r="N329" s="50" t="s">
        <v>87</v>
      </c>
      <c r="O329" s="51"/>
      <c r="P329" s="52"/>
      <c r="Q329" s="52"/>
      <c r="R329" s="53"/>
      <c r="S329" s="52"/>
      <c r="T329" s="52"/>
      <c r="U329" s="52"/>
      <c r="V329" s="52"/>
      <c r="W329" s="52"/>
      <c r="X329" s="52"/>
      <c r="Y329" s="52"/>
    </row>
    <row r="330" spans="1:25" s="23" customFormat="1" ht="59.25" customHeight="1" x14ac:dyDescent="0.25">
      <c r="A330" s="42" t="s">
        <v>95</v>
      </c>
      <c r="B330" s="43" t="s">
        <v>541</v>
      </c>
      <c r="C330" s="45" t="s">
        <v>52</v>
      </c>
      <c r="D330" s="45" t="s">
        <v>17</v>
      </c>
      <c r="E330" s="123" t="s">
        <v>18</v>
      </c>
      <c r="F330" s="197" t="s">
        <v>94</v>
      </c>
      <c r="G330" s="197"/>
      <c r="H330" s="197"/>
      <c r="I330" s="197"/>
      <c r="J330" s="46" t="s">
        <v>100</v>
      </c>
      <c r="K330" s="47">
        <f t="shared" si="32"/>
        <v>150000</v>
      </c>
      <c r="L330" s="115"/>
      <c r="M330" s="47">
        <v>150000</v>
      </c>
      <c r="N330" s="50" t="s">
        <v>87</v>
      </c>
      <c r="O330" s="51"/>
      <c r="P330" s="52"/>
      <c r="Q330" s="52"/>
      <c r="R330" s="53"/>
      <c r="S330" s="52"/>
      <c r="T330" s="52"/>
      <c r="U330" s="52"/>
      <c r="V330" s="52"/>
      <c r="W330" s="52"/>
      <c r="X330" s="52"/>
      <c r="Y330" s="52"/>
    </row>
    <row r="331" spans="1:25" s="23" customFormat="1" ht="34.5" customHeight="1" x14ac:dyDescent="0.25">
      <c r="A331" s="42" t="s">
        <v>248</v>
      </c>
      <c r="B331" s="43" t="s">
        <v>468</v>
      </c>
      <c r="C331" s="45" t="s">
        <v>19</v>
      </c>
      <c r="D331" s="45" t="s">
        <v>17</v>
      </c>
      <c r="E331" s="123" t="s">
        <v>18</v>
      </c>
      <c r="F331" s="197" t="s">
        <v>94</v>
      </c>
      <c r="G331" s="197"/>
      <c r="H331" s="197"/>
      <c r="I331" s="197"/>
      <c r="J331" s="46" t="s">
        <v>100</v>
      </c>
      <c r="K331" s="47">
        <f t="shared" si="32"/>
        <v>250000</v>
      </c>
      <c r="L331" s="115"/>
      <c r="M331" s="47">
        <v>250000</v>
      </c>
      <c r="N331" s="50" t="s">
        <v>87</v>
      </c>
      <c r="O331" s="51"/>
      <c r="P331" s="52"/>
      <c r="Q331" s="52"/>
      <c r="R331" s="53"/>
      <c r="S331" s="52"/>
      <c r="T331" s="52"/>
      <c r="U331" s="52"/>
      <c r="V331" s="52"/>
      <c r="W331" s="52"/>
      <c r="X331" s="52"/>
      <c r="Y331" s="52"/>
    </row>
    <row r="332" spans="1:25" ht="59.25" customHeight="1" x14ac:dyDescent="0.4">
      <c r="A332" s="129" t="s">
        <v>405</v>
      </c>
      <c r="B332" s="32" t="s">
        <v>412</v>
      </c>
      <c r="C332" s="132" t="s">
        <v>408</v>
      </c>
      <c r="D332" s="130"/>
      <c r="F332" s="1" t="s">
        <v>407</v>
      </c>
      <c r="K332" s="1"/>
      <c r="L332" s="1" t="s">
        <v>410</v>
      </c>
      <c r="R332" s="131"/>
    </row>
    <row r="333" spans="1:25" s="22" customFormat="1" x14ac:dyDescent="0.25">
      <c r="A333" s="27"/>
      <c r="B333" s="33"/>
      <c r="C333" s="2"/>
      <c r="M333" s="24"/>
      <c r="N333" s="24"/>
      <c r="P333" s="25"/>
      <c r="Q333" s="25"/>
      <c r="R333" s="26"/>
      <c r="S333" s="25"/>
      <c r="T333" s="25"/>
      <c r="U333" s="25"/>
      <c r="V333" s="25"/>
      <c r="W333" s="25"/>
      <c r="X333" s="25"/>
      <c r="Y333" s="25"/>
    </row>
    <row r="334" spans="1:25" s="22" customFormat="1" x14ac:dyDescent="0.25">
      <c r="A334" s="27"/>
      <c r="B334" s="33"/>
      <c r="C334" s="2"/>
      <c r="M334" s="24"/>
      <c r="N334" s="24"/>
      <c r="P334" s="25"/>
      <c r="Q334" s="25"/>
      <c r="R334" s="26"/>
      <c r="S334" s="25"/>
      <c r="T334" s="25"/>
      <c r="U334" s="25"/>
      <c r="V334" s="25"/>
      <c r="W334" s="25"/>
      <c r="X334" s="25"/>
      <c r="Y334" s="25"/>
    </row>
    <row r="335" spans="1:25" s="22" customFormat="1" ht="32.25" customHeight="1" x14ac:dyDescent="0.25">
      <c r="A335" s="28" t="s">
        <v>588</v>
      </c>
      <c r="B335" s="34" t="s">
        <v>542</v>
      </c>
      <c r="C335" s="133"/>
      <c r="D335" s="122" t="s">
        <v>586</v>
      </c>
      <c r="E335" s="122"/>
      <c r="F335" s="143" t="s">
        <v>409</v>
      </c>
      <c r="G335" s="143"/>
      <c r="H335" s="143"/>
      <c r="I335" s="143"/>
      <c r="J335" s="29"/>
      <c r="K335" s="29"/>
      <c r="L335" s="29" t="s">
        <v>411</v>
      </c>
      <c r="M335" s="24"/>
      <c r="N335" s="24"/>
      <c r="P335" s="25"/>
      <c r="Q335" s="25"/>
      <c r="R335" s="26"/>
      <c r="S335" s="25"/>
      <c r="T335" s="25"/>
      <c r="U335" s="25"/>
      <c r="V335" s="25"/>
      <c r="W335" s="25"/>
      <c r="X335" s="25"/>
      <c r="Y335" s="25"/>
    </row>
    <row r="336" spans="1:25" s="22" customFormat="1" ht="33.75" customHeight="1" x14ac:dyDescent="0.25">
      <c r="A336" s="21" t="s">
        <v>585</v>
      </c>
      <c r="B336" s="142" t="s">
        <v>413</v>
      </c>
      <c r="C336" s="23"/>
      <c r="D336" s="2" t="s">
        <v>587</v>
      </c>
      <c r="E336" s="2"/>
      <c r="F336" s="144" t="s">
        <v>543</v>
      </c>
      <c r="G336" s="144"/>
      <c r="H336" s="144"/>
      <c r="I336" s="144"/>
      <c r="L336" s="144" t="s">
        <v>188</v>
      </c>
      <c r="M336" s="144"/>
      <c r="N336" s="24"/>
      <c r="P336" s="25"/>
      <c r="Q336" s="25"/>
      <c r="R336" s="26"/>
      <c r="S336" s="25"/>
      <c r="T336" s="25"/>
      <c r="U336" s="25"/>
      <c r="V336" s="25"/>
      <c r="W336" s="25"/>
      <c r="X336" s="25"/>
      <c r="Y336" s="25"/>
    </row>
    <row r="337" spans="1:25" s="23" customFormat="1" ht="54" customHeight="1" x14ac:dyDescent="0.25">
      <c r="A337" s="42" t="s">
        <v>527</v>
      </c>
      <c r="B337" s="43" t="s">
        <v>469</v>
      </c>
      <c r="C337" s="45" t="s">
        <v>95</v>
      </c>
      <c r="D337" s="45" t="s">
        <v>17</v>
      </c>
      <c r="E337" s="123" t="s">
        <v>18</v>
      </c>
      <c r="F337" s="197" t="s">
        <v>94</v>
      </c>
      <c r="G337" s="197"/>
      <c r="H337" s="197"/>
      <c r="I337" s="197"/>
      <c r="J337" s="46" t="s">
        <v>100</v>
      </c>
      <c r="K337" s="47">
        <f t="shared" si="32"/>
        <v>53865.2</v>
      </c>
      <c r="L337" s="115"/>
      <c r="M337" s="47">
        <v>53865.2</v>
      </c>
      <c r="N337" s="50" t="s">
        <v>87</v>
      </c>
      <c r="O337" s="51"/>
      <c r="P337" s="52"/>
      <c r="Q337" s="52"/>
      <c r="R337" s="53"/>
      <c r="S337" s="52"/>
      <c r="T337" s="52"/>
      <c r="U337" s="52"/>
      <c r="V337" s="52"/>
      <c r="W337" s="52"/>
      <c r="X337" s="52"/>
      <c r="Y337" s="52"/>
    </row>
    <row r="338" spans="1:25" s="23" customFormat="1" ht="60.75" customHeight="1" x14ac:dyDescent="0.25">
      <c r="A338" s="42" t="s">
        <v>446</v>
      </c>
      <c r="B338" s="43" t="s">
        <v>470</v>
      </c>
      <c r="C338" s="45" t="s">
        <v>446</v>
      </c>
      <c r="D338" s="45" t="s">
        <v>17</v>
      </c>
      <c r="E338" s="123" t="s">
        <v>18</v>
      </c>
      <c r="F338" s="197" t="s">
        <v>94</v>
      </c>
      <c r="G338" s="197"/>
      <c r="H338" s="197"/>
      <c r="I338" s="197"/>
      <c r="J338" s="46" t="s">
        <v>100</v>
      </c>
      <c r="K338" s="47">
        <f t="shared" si="32"/>
        <v>400000</v>
      </c>
      <c r="L338" s="115"/>
      <c r="M338" s="47">
        <v>400000</v>
      </c>
      <c r="N338" s="50" t="s">
        <v>87</v>
      </c>
      <c r="O338" s="51"/>
      <c r="P338" s="52"/>
      <c r="Q338" s="52"/>
      <c r="R338" s="53"/>
      <c r="S338" s="52"/>
      <c r="T338" s="52"/>
      <c r="U338" s="52"/>
      <c r="V338" s="52"/>
      <c r="W338" s="52"/>
      <c r="X338" s="52"/>
      <c r="Y338" s="52"/>
    </row>
    <row r="339" spans="1:25" s="23" customFormat="1" ht="32.25" customHeight="1" x14ac:dyDescent="0.25">
      <c r="A339" s="42" t="s">
        <v>32</v>
      </c>
      <c r="B339" s="43" t="s">
        <v>471</v>
      </c>
      <c r="C339" s="45" t="s">
        <v>52</v>
      </c>
      <c r="D339" s="45" t="s">
        <v>17</v>
      </c>
      <c r="E339" s="123" t="s">
        <v>18</v>
      </c>
      <c r="F339" s="197" t="s">
        <v>94</v>
      </c>
      <c r="G339" s="197"/>
      <c r="H339" s="197"/>
      <c r="I339" s="197"/>
      <c r="J339" s="46" t="s">
        <v>100</v>
      </c>
      <c r="K339" s="47">
        <f t="shared" si="32"/>
        <v>60000</v>
      </c>
      <c r="L339" s="115"/>
      <c r="M339" s="47">
        <v>60000</v>
      </c>
      <c r="N339" s="50" t="s">
        <v>87</v>
      </c>
      <c r="O339" s="51"/>
      <c r="P339" s="52"/>
      <c r="Q339" s="52"/>
      <c r="R339" s="53"/>
      <c r="S339" s="52"/>
      <c r="T339" s="52"/>
      <c r="U339" s="52"/>
      <c r="V339" s="52"/>
      <c r="W339" s="52"/>
      <c r="X339" s="52"/>
      <c r="Y339" s="52"/>
    </row>
    <row r="340" spans="1:25" s="23" customFormat="1" ht="30" customHeight="1" x14ac:dyDescent="0.25">
      <c r="A340" s="94"/>
      <c r="B340" s="95"/>
      <c r="C340" s="190" t="s">
        <v>88</v>
      </c>
      <c r="D340" s="146"/>
      <c r="E340" s="146"/>
      <c r="F340" s="146"/>
      <c r="G340" s="146"/>
      <c r="H340" s="146"/>
      <c r="I340" s="146"/>
      <c r="J340" s="147"/>
      <c r="K340" s="79">
        <f>L340+M340</f>
        <v>1113865.2</v>
      </c>
      <c r="L340" s="80">
        <v>0</v>
      </c>
      <c r="M340" s="79">
        <f>SUM(M329:M339)</f>
        <v>1113865.2</v>
      </c>
      <c r="N340" s="101"/>
      <c r="O340" s="51"/>
      <c r="P340" s="52"/>
      <c r="Q340" s="52"/>
      <c r="R340" s="53"/>
      <c r="S340" s="52"/>
      <c r="T340" s="52"/>
      <c r="U340" s="52"/>
      <c r="V340" s="52"/>
      <c r="W340" s="52"/>
      <c r="X340" s="52"/>
      <c r="Y340" s="52"/>
    </row>
    <row r="341" spans="1:25" s="23" customFormat="1" ht="34.5" customHeight="1" x14ac:dyDescent="0.25">
      <c r="A341" s="67"/>
      <c r="B341" s="91" t="s">
        <v>131</v>
      </c>
      <c r="C341" s="69"/>
      <c r="D341" s="69"/>
      <c r="E341" s="84"/>
      <c r="F341" s="151"/>
      <c r="G341" s="152"/>
      <c r="H341" s="152"/>
      <c r="I341" s="152"/>
      <c r="J341" s="153"/>
      <c r="K341" s="104"/>
      <c r="L341" s="104"/>
      <c r="M341" s="104"/>
      <c r="N341" s="104"/>
      <c r="O341" s="51"/>
      <c r="P341" s="52"/>
      <c r="Q341" s="52"/>
      <c r="R341" s="53"/>
      <c r="S341" s="52"/>
      <c r="T341" s="52"/>
      <c r="U341" s="52"/>
      <c r="V341" s="52"/>
      <c r="W341" s="52"/>
      <c r="X341" s="52"/>
      <c r="Y341" s="52"/>
    </row>
    <row r="342" spans="1:25" s="23" customFormat="1" ht="60.75" customHeight="1" x14ac:dyDescent="0.25">
      <c r="A342" s="119" t="s">
        <v>397</v>
      </c>
      <c r="B342" s="43" t="s">
        <v>472</v>
      </c>
      <c r="C342" s="45" t="s">
        <v>52</v>
      </c>
      <c r="D342" s="45" t="s">
        <v>17</v>
      </c>
      <c r="E342" s="123" t="s">
        <v>18</v>
      </c>
      <c r="F342" s="197" t="s">
        <v>94</v>
      </c>
      <c r="G342" s="197"/>
      <c r="H342" s="197"/>
      <c r="I342" s="197"/>
      <c r="J342" s="46" t="s">
        <v>100</v>
      </c>
      <c r="K342" s="47">
        <f t="shared" ref="K342:K343" si="33">SUM(L342:M342)</f>
        <v>375000</v>
      </c>
      <c r="L342" s="115"/>
      <c r="M342" s="47">
        <v>375000</v>
      </c>
      <c r="N342" s="57" t="s">
        <v>131</v>
      </c>
      <c r="O342" s="51"/>
      <c r="P342" s="52"/>
      <c r="Q342" s="100"/>
      <c r="R342" s="53"/>
      <c r="S342" s="52"/>
      <c r="T342" s="52"/>
      <c r="U342" s="52"/>
      <c r="V342" s="52"/>
      <c r="W342" s="52"/>
      <c r="X342" s="52"/>
      <c r="Y342" s="52"/>
    </row>
    <row r="343" spans="1:25" s="23" customFormat="1" ht="60.75" customHeight="1" x14ac:dyDescent="0.25">
      <c r="A343" s="119" t="s">
        <v>398</v>
      </c>
      <c r="B343" s="43" t="s">
        <v>473</v>
      </c>
      <c r="C343" s="45" t="s">
        <v>52</v>
      </c>
      <c r="D343" s="45" t="s">
        <v>17</v>
      </c>
      <c r="E343" s="123" t="s">
        <v>18</v>
      </c>
      <c r="F343" s="197" t="s">
        <v>94</v>
      </c>
      <c r="G343" s="197"/>
      <c r="H343" s="197"/>
      <c r="I343" s="197"/>
      <c r="J343" s="46" t="s">
        <v>100</v>
      </c>
      <c r="K343" s="47">
        <f t="shared" si="33"/>
        <v>95000</v>
      </c>
      <c r="L343" s="115"/>
      <c r="M343" s="47">
        <v>95000</v>
      </c>
      <c r="N343" s="57" t="s">
        <v>131</v>
      </c>
      <c r="O343" s="51"/>
      <c r="P343" s="52"/>
      <c r="Q343" s="52"/>
      <c r="R343" s="53"/>
      <c r="S343" s="52"/>
      <c r="T343" s="52"/>
      <c r="U343" s="52"/>
      <c r="V343" s="52"/>
      <c r="W343" s="52"/>
      <c r="X343" s="52"/>
      <c r="Y343" s="52"/>
    </row>
    <row r="344" spans="1:25" s="23" customFormat="1" ht="30.75" customHeight="1" x14ac:dyDescent="0.25">
      <c r="A344" s="94"/>
      <c r="B344" s="95"/>
      <c r="C344" s="190" t="s">
        <v>132</v>
      </c>
      <c r="D344" s="146"/>
      <c r="E344" s="146"/>
      <c r="F344" s="146"/>
      <c r="G344" s="146"/>
      <c r="H344" s="146"/>
      <c r="I344" s="146"/>
      <c r="J344" s="147"/>
      <c r="K344" s="79">
        <f t="shared" ref="K344" si="34">SUM(L344:M344)</f>
        <v>470000</v>
      </c>
      <c r="L344" s="80">
        <f>SUM(L341:L343)</f>
        <v>0</v>
      </c>
      <c r="M344" s="79">
        <f>SUM(M342:M343)</f>
        <v>470000</v>
      </c>
      <c r="N344" s="101"/>
      <c r="O344" s="51"/>
      <c r="P344" s="52"/>
      <c r="Q344" s="52"/>
      <c r="R344" s="53"/>
      <c r="S344" s="52"/>
      <c r="T344" s="52"/>
      <c r="U344" s="52"/>
      <c r="V344" s="52"/>
      <c r="W344" s="52"/>
      <c r="X344" s="52"/>
      <c r="Y344" s="52"/>
    </row>
    <row r="345" spans="1:25" s="23" customFormat="1" ht="27.75" customHeight="1" x14ac:dyDescent="0.25">
      <c r="A345" s="111"/>
      <c r="B345" s="46"/>
      <c r="C345" s="198" t="s">
        <v>91</v>
      </c>
      <c r="D345" s="199"/>
      <c r="E345" s="199"/>
      <c r="F345" s="199"/>
      <c r="G345" s="199"/>
      <c r="H345" s="199"/>
      <c r="I345" s="199"/>
      <c r="J345" s="200"/>
      <c r="K345" s="120">
        <f>L345+M345</f>
        <v>5600118.2000000002</v>
      </c>
      <c r="L345" s="120">
        <f>L344+L340+L327+L322+L314</f>
        <v>0</v>
      </c>
      <c r="M345" s="120">
        <f>M344+M340+M327+M322+M317+M314</f>
        <v>5600118.2000000002</v>
      </c>
      <c r="N345" s="56"/>
      <c r="O345" s="51"/>
      <c r="P345" s="52"/>
      <c r="Q345" s="52"/>
      <c r="R345" s="53"/>
      <c r="S345" s="52"/>
      <c r="T345" s="52"/>
      <c r="U345" s="52"/>
      <c r="V345" s="52"/>
      <c r="W345" s="52"/>
      <c r="X345" s="52"/>
      <c r="Y345" s="52"/>
    </row>
    <row r="346" spans="1:25" s="20" customFormat="1" ht="30.75" customHeight="1" x14ac:dyDescent="0.25">
      <c r="A346" s="15"/>
      <c r="B346" s="148" t="s">
        <v>98</v>
      </c>
      <c r="C346" s="149"/>
      <c r="D346" s="149"/>
      <c r="E346" s="149"/>
      <c r="F346" s="149"/>
      <c r="G346" s="149"/>
      <c r="H346" s="149"/>
      <c r="I346" s="149"/>
      <c r="J346" s="150"/>
      <c r="K346" s="16">
        <f>L346+M346</f>
        <v>17736765.449999999</v>
      </c>
      <c r="L346" s="17">
        <f>L310</f>
        <v>12136647.25</v>
      </c>
      <c r="M346" s="16">
        <f>M345</f>
        <v>5600118.2000000002</v>
      </c>
      <c r="N346" s="18"/>
      <c r="O346" s="19"/>
      <c r="P346" s="12"/>
      <c r="Q346" s="14"/>
      <c r="R346" s="13"/>
      <c r="S346" s="12"/>
      <c r="T346" s="12"/>
      <c r="U346" s="12"/>
    </row>
    <row r="347" spans="1:25" ht="59.25" customHeight="1" x14ac:dyDescent="0.4">
      <c r="A347" s="129" t="s">
        <v>405</v>
      </c>
      <c r="B347" s="32" t="s">
        <v>412</v>
      </c>
      <c r="C347" s="132" t="s">
        <v>408</v>
      </c>
      <c r="D347" s="130"/>
      <c r="F347" s="1" t="s">
        <v>407</v>
      </c>
      <c r="K347" s="1"/>
      <c r="L347" s="1" t="s">
        <v>410</v>
      </c>
      <c r="R347" s="131"/>
    </row>
    <row r="348" spans="1:25" s="22" customFormat="1" x14ac:dyDescent="0.25">
      <c r="A348" s="27"/>
      <c r="B348" s="33"/>
      <c r="C348" s="2"/>
      <c r="M348" s="24"/>
      <c r="N348" s="24"/>
      <c r="P348" s="25"/>
      <c r="Q348" s="25"/>
      <c r="R348" s="26"/>
      <c r="S348" s="25"/>
      <c r="T348" s="25"/>
      <c r="U348" s="25"/>
      <c r="V348" s="25"/>
      <c r="W348" s="25"/>
      <c r="X348" s="25"/>
      <c r="Y348" s="25"/>
    </row>
    <row r="349" spans="1:25" s="22" customFormat="1" x14ac:dyDescent="0.25">
      <c r="A349" s="27"/>
      <c r="B349" s="33"/>
      <c r="C349" s="2"/>
      <c r="M349" s="24"/>
      <c r="N349" s="24"/>
      <c r="P349" s="25"/>
      <c r="Q349" s="25"/>
      <c r="R349" s="26"/>
      <c r="S349" s="25"/>
      <c r="T349" s="25"/>
      <c r="U349" s="25"/>
      <c r="V349" s="25"/>
      <c r="W349" s="25"/>
      <c r="X349" s="25"/>
      <c r="Y349" s="25"/>
    </row>
    <row r="350" spans="1:25" s="22" customFormat="1" ht="32.25" customHeight="1" x14ac:dyDescent="0.25">
      <c r="A350" s="28" t="s">
        <v>588</v>
      </c>
      <c r="B350" s="34" t="s">
        <v>542</v>
      </c>
      <c r="C350" s="133"/>
      <c r="D350" s="122" t="s">
        <v>586</v>
      </c>
      <c r="E350" s="122"/>
      <c r="F350" s="143" t="s">
        <v>409</v>
      </c>
      <c r="G350" s="143"/>
      <c r="H350" s="143"/>
      <c r="I350" s="143"/>
      <c r="J350" s="29"/>
      <c r="K350" s="29"/>
      <c r="L350" s="29" t="s">
        <v>411</v>
      </c>
      <c r="M350" s="24"/>
      <c r="N350" s="24"/>
      <c r="P350" s="25"/>
      <c r="Q350" s="25"/>
      <c r="R350" s="26"/>
      <c r="S350" s="25"/>
      <c r="T350" s="25"/>
      <c r="U350" s="25"/>
      <c r="V350" s="25"/>
      <c r="W350" s="25"/>
      <c r="X350" s="25"/>
      <c r="Y350" s="25"/>
    </row>
    <row r="351" spans="1:25" s="22" customFormat="1" ht="33.75" customHeight="1" x14ac:dyDescent="0.25">
      <c r="A351" s="21" t="s">
        <v>585</v>
      </c>
      <c r="B351" s="142" t="s">
        <v>413</v>
      </c>
      <c r="C351" s="23"/>
      <c r="D351" s="2" t="s">
        <v>587</v>
      </c>
      <c r="E351" s="2"/>
      <c r="F351" s="144" t="s">
        <v>543</v>
      </c>
      <c r="G351" s="144"/>
      <c r="H351" s="144"/>
      <c r="I351" s="144"/>
      <c r="L351" s="144" t="s">
        <v>188</v>
      </c>
      <c r="M351" s="144"/>
      <c r="N351" s="24"/>
      <c r="P351" s="25"/>
      <c r="Q351" s="25"/>
      <c r="R351" s="26"/>
      <c r="S351" s="25"/>
      <c r="T351" s="25"/>
      <c r="U351" s="25"/>
      <c r="V351" s="25"/>
      <c r="W351" s="25"/>
      <c r="X351" s="25"/>
      <c r="Y351" s="25"/>
    </row>
    <row r="352" spans="1:25" s="22" customFormat="1" x14ac:dyDescent="0.25">
      <c r="A352" s="27"/>
      <c r="B352" s="33"/>
      <c r="C352" s="2"/>
      <c r="K352" s="24"/>
      <c r="L352" s="30"/>
      <c r="M352" s="24"/>
      <c r="N352" s="24"/>
      <c r="P352" s="25"/>
      <c r="Q352" s="25"/>
      <c r="R352" s="26"/>
      <c r="S352" s="25"/>
      <c r="T352" s="25"/>
      <c r="U352" s="25"/>
      <c r="V352" s="25"/>
      <c r="W352" s="25"/>
      <c r="X352" s="25"/>
      <c r="Y352" s="25"/>
    </row>
    <row r="353" spans="1:25" s="22" customFormat="1" x14ac:dyDescent="0.25">
      <c r="A353" s="27"/>
      <c r="B353" s="33"/>
      <c r="C353" s="2"/>
      <c r="K353" s="24"/>
      <c r="L353" s="30"/>
      <c r="M353" s="24"/>
      <c r="N353" s="24"/>
      <c r="P353" s="25"/>
      <c r="Q353" s="25"/>
      <c r="R353" s="26"/>
      <c r="S353" s="25"/>
      <c r="T353" s="25"/>
      <c r="U353" s="25"/>
      <c r="V353" s="25"/>
      <c r="W353" s="25"/>
      <c r="X353" s="25"/>
      <c r="Y353" s="25"/>
    </row>
    <row r="354" spans="1:25" x14ac:dyDescent="0.4">
      <c r="F354" s="1"/>
    </row>
    <row r="355" spans="1:25" x14ac:dyDescent="0.4">
      <c r="F355" s="1"/>
    </row>
    <row r="356" spans="1:25" x14ac:dyDescent="0.4">
      <c r="F356" s="1"/>
    </row>
    <row r="357" spans="1:25" x14ac:dyDescent="0.4">
      <c r="F357" s="1"/>
    </row>
    <row r="358" spans="1:25" x14ac:dyDescent="0.4">
      <c r="F358" s="1"/>
    </row>
    <row r="359" spans="1:25" x14ac:dyDescent="0.4">
      <c r="F359" s="1"/>
    </row>
    <row r="360" spans="1:25" x14ac:dyDescent="0.4">
      <c r="F360" s="1"/>
    </row>
    <row r="361" spans="1:25" x14ac:dyDescent="0.4">
      <c r="F361" s="1"/>
    </row>
    <row r="362" spans="1:25" x14ac:dyDescent="0.4">
      <c r="F362" s="1"/>
    </row>
    <row r="363" spans="1:25" x14ac:dyDescent="0.4">
      <c r="F363" s="1"/>
    </row>
    <row r="364" spans="1:25" x14ac:dyDescent="0.4">
      <c r="F364" s="1"/>
    </row>
    <row r="365" spans="1:25" x14ac:dyDescent="0.4">
      <c r="F365" s="1"/>
    </row>
    <row r="366" spans="1:25" x14ac:dyDescent="0.4">
      <c r="F366" s="1"/>
    </row>
    <row r="367" spans="1:25" x14ac:dyDescent="0.4">
      <c r="F367" s="1"/>
    </row>
    <row r="368" spans="1:25" x14ac:dyDescent="0.4">
      <c r="F368" s="1"/>
    </row>
    <row r="369" spans="6:6" x14ac:dyDescent="0.4">
      <c r="F369" s="1"/>
    </row>
    <row r="370" spans="6:6" x14ac:dyDescent="0.4">
      <c r="F370" s="1"/>
    </row>
    <row r="371" spans="6:6" x14ac:dyDescent="0.4">
      <c r="F371" s="1"/>
    </row>
    <row r="372" spans="6:6" x14ac:dyDescent="0.4">
      <c r="F372" s="1"/>
    </row>
    <row r="373" spans="6:6" x14ac:dyDescent="0.4">
      <c r="F373" s="1"/>
    </row>
    <row r="374" spans="6:6" x14ac:dyDescent="0.4">
      <c r="F374" s="1"/>
    </row>
    <row r="375" spans="6:6" x14ac:dyDescent="0.4">
      <c r="F375" s="1"/>
    </row>
    <row r="376" spans="6:6" x14ac:dyDescent="0.4">
      <c r="F376" s="1"/>
    </row>
    <row r="377" spans="6:6" x14ac:dyDescent="0.4">
      <c r="F377" s="1"/>
    </row>
    <row r="378" spans="6:6" x14ac:dyDescent="0.4">
      <c r="F378" s="1"/>
    </row>
    <row r="379" spans="6:6" x14ac:dyDescent="0.4">
      <c r="F379" s="1"/>
    </row>
    <row r="380" spans="6:6" x14ac:dyDescent="0.4">
      <c r="F380" s="1"/>
    </row>
    <row r="381" spans="6:6" x14ac:dyDescent="0.4">
      <c r="F381" s="1"/>
    </row>
    <row r="382" spans="6:6" x14ac:dyDescent="0.4">
      <c r="F382" s="1"/>
    </row>
    <row r="383" spans="6:6" x14ac:dyDescent="0.4">
      <c r="F383" s="1"/>
    </row>
    <row r="384" spans="6:6" x14ac:dyDescent="0.4">
      <c r="F384" s="1"/>
    </row>
    <row r="385" spans="6:6" x14ac:dyDescent="0.4">
      <c r="F385" s="1"/>
    </row>
    <row r="386" spans="6:6" x14ac:dyDescent="0.4">
      <c r="F386" s="1"/>
    </row>
    <row r="387" spans="6:6" x14ac:dyDescent="0.4">
      <c r="F387" s="1"/>
    </row>
    <row r="388" spans="6:6" x14ac:dyDescent="0.4">
      <c r="F388" s="1"/>
    </row>
    <row r="389" spans="6:6" x14ac:dyDescent="0.4">
      <c r="F389" s="1"/>
    </row>
    <row r="390" spans="6:6" x14ac:dyDescent="0.4">
      <c r="F390" s="1"/>
    </row>
    <row r="391" spans="6:6" x14ac:dyDescent="0.4">
      <c r="F391" s="1"/>
    </row>
    <row r="392" spans="6:6" x14ac:dyDescent="0.4">
      <c r="F392" s="1"/>
    </row>
    <row r="393" spans="6:6" x14ac:dyDescent="0.4">
      <c r="F393" s="1"/>
    </row>
    <row r="394" spans="6:6" x14ac:dyDescent="0.4">
      <c r="F394" s="1"/>
    </row>
    <row r="395" spans="6:6" x14ac:dyDescent="0.4">
      <c r="F395" s="1"/>
    </row>
    <row r="396" spans="6:6" x14ac:dyDescent="0.4">
      <c r="F396" s="1"/>
    </row>
    <row r="397" spans="6:6" x14ac:dyDescent="0.4">
      <c r="F397" s="1"/>
    </row>
    <row r="398" spans="6:6" x14ac:dyDescent="0.4">
      <c r="F398" s="1"/>
    </row>
    <row r="399" spans="6:6" x14ac:dyDescent="0.4">
      <c r="F399" s="1"/>
    </row>
    <row r="400" spans="6:6" x14ac:dyDescent="0.4">
      <c r="F400" s="1"/>
    </row>
    <row r="401" spans="6:6" x14ac:dyDescent="0.4">
      <c r="F401" s="1"/>
    </row>
    <row r="402" spans="6:6" x14ac:dyDescent="0.4">
      <c r="F402" s="1"/>
    </row>
    <row r="403" spans="6:6" x14ac:dyDescent="0.4">
      <c r="F403" s="1"/>
    </row>
    <row r="404" spans="6:6" x14ac:dyDescent="0.4">
      <c r="F404" s="1"/>
    </row>
    <row r="405" spans="6:6" x14ac:dyDescent="0.4">
      <c r="F405" s="1"/>
    </row>
    <row r="406" spans="6:6" x14ac:dyDescent="0.4">
      <c r="F406" s="1"/>
    </row>
    <row r="407" spans="6:6" x14ac:dyDescent="0.4">
      <c r="F407" s="1"/>
    </row>
    <row r="408" spans="6:6" x14ac:dyDescent="0.4">
      <c r="F408" s="1"/>
    </row>
    <row r="409" spans="6:6" x14ac:dyDescent="0.4">
      <c r="F409" s="1"/>
    </row>
    <row r="410" spans="6:6" x14ac:dyDescent="0.4">
      <c r="F410" s="1"/>
    </row>
    <row r="411" spans="6:6" x14ac:dyDescent="0.4">
      <c r="F411" s="1"/>
    </row>
    <row r="412" spans="6:6" x14ac:dyDescent="0.4">
      <c r="F412" s="1"/>
    </row>
    <row r="413" spans="6:6" x14ac:dyDescent="0.4">
      <c r="F413" s="1"/>
    </row>
    <row r="414" spans="6:6" x14ac:dyDescent="0.4">
      <c r="F414" s="1"/>
    </row>
    <row r="415" spans="6:6" x14ac:dyDescent="0.4">
      <c r="F415" s="1"/>
    </row>
    <row r="416" spans="6:6" x14ac:dyDescent="0.4">
      <c r="F416" s="1"/>
    </row>
    <row r="417" spans="6:6" x14ac:dyDescent="0.4">
      <c r="F417" s="1"/>
    </row>
    <row r="418" spans="6:6" x14ac:dyDescent="0.4">
      <c r="F418" s="1"/>
    </row>
    <row r="419" spans="6:6" x14ac:dyDescent="0.4">
      <c r="F419" s="1"/>
    </row>
    <row r="420" spans="6:6" x14ac:dyDescent="0.4">
      <c r="F420" s="1"/>
    </row>
    <row r="421" spans="6:6" x14ac:dyDescent="0.4">
      <c r="F421" s="1"/>
    </row>
    <row r="422" spans="6:6" x14ac:dyDescent="0.4">
      <c r="F422" s="1"/>
    </row>
    <row r="423" spans="6:6" x14ac:dyDescent="0.4">
      <c r="F423" s="1"/>
    </row>
    <row r="424" spans="6:6" x14ac:dyDescent="0.4">
      <c r="F424" s="1"/>
    </row>
    <row r="425" spans="6:6" x14ac:dyDescent="0.4">
      <c r="F425" s="1"/>
    </row>
    <row r="426" spans="6:6" x14ac:dyDescent="0.4">
      <c r="F426" s="1"/>
    </row>
    <row r="427" spans="6:6" x14ac:dyDescent="0.4">
      <c r="F427" s="1"/>
    </row>
    <row r="428" spans="6:6" x14ac:dyDescent="0.4">
      <c r="F428" s="1"/>
    </row>
    <row r="429" spans="6:6" x14ac:dyDescent="0.4">
      <c r="F429" s="1"/>
    </row>
    <row r="430" spans="6:6" x14ac:dyDescent="0.4">
      <c r="F430" s="1"/>
    </row>
    <row r="431" spans="6:6" x14ac:dyDescent="0.4">
      <c r="F431" s="1"/>
    </row>
    <row r="432" spans="6:6" x14ac:dyDescent="0.4">
      <c r="F432" s="1"/>
    </row>
    <row r="433" spans="6:6" x14ac:dyDescent="0.4">
      <c r="F433" s="1"/>
    </row>
    <row r="434" spans="6:6" x14ac:dyDescent="0.4">
      <c r="F434" s="1"/>
    </row>
    <row r="435" spans="6:6" x14ac:dyDescent="0.4">
      <c r="F435" s="1"/>
    </row>
    <row r="436" spans="6:6" x14ac:dyDescent="0.4">
      <c r="F436" s="1"/>
    </row>
    <row r="437" spans="6:6" x14ac:dyDescent="0.4">
      <c r="F437" s="1"/>
    </row>
    <row r="438" spans="6:6" x14ac:dyDescent="0.4">
      <c r="F438" s="1"/>
    </row>
    <row r="439" spans="6:6" x14ac:dyDescent="0.4">
      <c r="F439" s="1"/>
    </row>
    <row r="440" spans="6:6" x14ac:dyDescent="0.4">
      <c r="F440" s="1"/>
    </row>
    <row r="441" spans="6:6" x14ac:dyDescent="0.4">
      <c r="F441" s="1"/>
    </row>
    <row r="442" spans="6:6" x14ac:dyDescent="0.4">
      <c r="F442" s="1"/>
    </row>
    <row r="443" spans="6:6" x14ac:dyDescent="0.4">
      <c r="F443" s="1"/>
    </row>
    <row r="444" spans="6:6" x14ac:dyDescent="0.4">
      <c r="F444" s="1"/>
    </row>
    <row r="445" spans="6:6" x14ac:dyDescent="0.4">
      <c r="F445" s="1"/>
    </row>
    <row r="446" spans="6:6" x14ac:dyDescent="0.4">
      <c r="F446" s="1"/>
    </row>
    <row r="447" spans="6:6" x14ac:dyDescent="0.4">
      <c r="F447" s="1"/>
    </row>
    <row r="448" spans="6:6" x14ac:dyDescent="0.4">
      <c r="F448" s="1"/>
    </row>
    <row r="449" spans="6:6" x14ac:dyDescent="0.4">
      <c r="F449" s="1"/>
    </row>
    <row r="450" spans="6:6" x14ac:dyDescent="0.4">
      <c r="F450" s="1"/>
    </row>
    <row r="451" spans="6:6" x14ac:dyDescent="0.4">
      <c r="F451" s="1"/>
    </row>
    <row r="452" spans="6:6" x14ac:dyDescent="0.4">
      <c r="F452" s="1"/>
    </row>
    <row r="453" spans="6:6" x14ac:dyDescent="0.4">
      <c r="F453" s="1"/>
    </row>
    <row r="454" spans="6:6" x14ac:dyDescent="0.4">
      <c r="F454" s="1"/>
    </row>
    <row r="455" spans="6:6" x14ac:dyDescent="0.4">
      <c r="F455" s="1"/>
    </row>
    <row r="456" spans="6:6" x14ac:dyDescent="0.4">
      <c r="F456" s="1"/>
    </row>
    <row r="457" spans="6:6" x14ac:dyDescent="0.4">
      <c r="F457" s="1"/>
    </row>
    <row r="458" spans="6:6" x14ac:dyDescent="0.4">
      <c r="F458" s="1"/>
    </row>
    <row r="459" spans="6:6" x14ac:dyDescent="0.4">
      <c r="F459" s="1"/>
    </row>
    <row r="460" spans="6:6" x14ac:dyDescent="0.4">
      <c r="F460" s="1"/>
    </row>
    <row r="461" spans="6:6" x14ac:dyDescent="0.4">
      <c r="F461" s="1"/>
    </row>
    <row r="462" spans="6:6" x14ac:dyDescent="0.4">
      <c r="F462" s="1"/>
    </row>
    <row r="463" spans="6:6" x14ac:dyDescent="0.4">
      <c r="F463" s="1"/>
    </row>
    <row r="464" spans="6:6" x14ac:dyDescent="0.4">
      <c r="F464" s="1"/>
    </row>
    <row r="465" spans="6:6" x14ac:dyDescent="0.4">
      <c r="F465" s="1"/>
    </row>
    <row r="466" spans="6:6" x14ac:dyDescent="0.4">
      <c r="F466" s="1"/>
    </row>
    <row r="467" spans="6:6" x14ac:dyDescent="0.4">
      <c r="F467" s="1"/>
    </row>
    <row r="468" spans="6:6" x14ac:dyDescent="0.4">
      <c r="F468" s="1"/>
    </row>
    <row r="469" spans="6:6" x14ac:dyDescent="0.4">
      <c r="F469" s="1"/>
    </row>
    <row r="470" spans="6:6" x14ac:dyDescent="0.4">
      <c r="F470" s="1"/>
    </row>
    <row r="471" spans="6:6" x14ac:dyDescent="0.4">
      <c r="F471" s="1"/>
    </row>
    <row r="472" spans="6:6" x14ac:dyDescent="0.4">
      <c r="F472" s="1"/>
    </row>
    <row r="473" spans="6:6" x14ac:dyDescent="0.4">
      <c r="F473" s="1"/>
    </row>
    <row r="474" spans="6:6" x14ac:dyDescent="0.4">
      <c r="F474" s="1"/>
    </row>
    <row r="475" spans="6:6" x14ac:dyDescent="0.4">
      <c r="F475" s="1"/>
    </row>
    <row r="476" spans="6:6" x14ac:dyDescent="0.4">
      <c r="F476" s="1"/>
    </row>
    <row r="477" spans="6:6" x14ac:dyDescent="0.4">
      <c r="F477" s="1"/>
    </row>
    <row r="478" spans="6:6" x14ac:dyDescent="0.4">
      <c r="F478" s="1"/>
    </row>
    <row r="479" spans="6:6" x14ac:dyDescent="0.4">
      <c r="F479" s="1"/>
    </row>
    <row r="480" spans="6:6" x14ac:dyDescent="0.4">
      <c r="F480" s="1"/>
    </row>
    <row r="481" spans="6:6" x14ac:dyDescent="0.4">
      <c r="F481" s="1"/>
    </row>
    <row r="482" spans="6:6" x14ac:dyDescent="0.4">
      <c r="F482" s="1"/>
    </row>
    <row r="483" spans="6:6" x14ac:dyDescent="0.4">
      <c r="F483" s="1"/>
    </row>
    <row r="484" spans="6:6" x14ac:dyDescent="0.4">
      <c r="F484" s="1"/>
    </row>
    <row r="485" spans="6:6" x14ac:dyDescent="0.4">
      <c r="F485" s="1"/>
    </row>
    <row r="486" spans="6:6" x14ac:dyDescent="0.4">
      <c r="F486" s="1"/>
    </row>
    <row r="487" spans="6:6" x14ac:dyDescent="0.4">
      <c r="F487" s="1"/>
    </row>
    <row r="488" spans="6:6" x14ac:dyDescent="0.4">
      <c r="F488" s="1"/>
    </row>
    <row r="489" spans="6:6" x14ac:dyDescent="0.4">
      <c r="F489" s="1"/>
    </row>
    <row r="490" spans="6:6" x14ac:dyDescent="0.4">
      <c r="F490" s="1"/>
    </row>
    <row r="491" spans="6:6" x14ac:dyDescent="0.4">
      <c r="F491" s="1"/>
    </row>
    <row r="492" spans="6:6" x14ac:dyDescent="0.4">
      <c r="F492" s="1"/>
    </row>
    <row r="493" spans="6:6" x14ac:dyDescent="0.4">
      <c r="F493" s="1"/>
    </row>
    <row r="494" spans="6:6" x14ac:dyDescent="0.4">
      <c r="F494" s="1"/>
    </row>
    <row r="495" spans="6:6" x14ac:dyDescent="0.4">
      <c r="F495" s="1"/>
    </row>
    <row r="496" spans="6:6" x14ac:dyDescent="0.4">
      <c r="F496" s="1"/>
    </row>
    <row r="497" spans="6:6" x14ac:dyDescent="0.4">
      <c r="F497" s="1"/>
    </row>
    <row r="498" spans="6:6" x14ac:dyDescent="0.4">
      <c r="F498" s="1"/>
    </row>
    <row r="499" spans="6:6" x14ac:dyDescent="0.4">
      <c r="F499" s="1"/>
    </row>
    <row r="500" spans="6:6" x14ac:dyDescent="0.4">
      <c r="F500" s="1"/>
    </row>
    <row r="501" spans="6:6" x14ac:dyDescent="0.4">
      <c r="F501" s="1"/>
    </row>
    <row r="502" spans="6:6" x14ac:dyDescent="0.4">
      <c r="F502" s="1"/>
    </row>
    <row r="503" spans="6:6" x14ac:dyDescent="0.4">
      <c r="F503" s="1"/>
    </row>
    <row r="504" spans="6:6" x14ac:dyDescent="0.4">
      <c r="F504" s="1"/>
    </row>
    <row r="505" spans="6:6" x14ac:dyDescent="0.4">
      <c r="F505" s="1"/>
    </row>
    <row r="506" spans="6:6" x14ac:dyDescent="0.4">
      <c r="F506" s="1"/>
    </row>
    <row r="507" spans="6:6" x14ac:dyDescent="0.4">
      <c r="F507" s="1"/>
    </row>
    <row r="508" spans="6:6" x14ac:dyDescent="0.4">
      <c r="F508" s="1"/>
    </row>
    <row r="509" spans="6:6" x14ac:dyDescent="0.4">
      <c r="F509" s="1"/>
    </row>
    <row r="510" spans="6:6" x14ac:dyDescent="0.4">
      <c r="F510" s="1"/>
    </row>
    <row r="511" spans="6:6" x14ac:dyDescent="0.4">
      <c r="F511" s="1"/>
    </row>
    <row r="512" spans="6:6" x14ac:dyDescent="0.4">
      <c r="F512" s="1"/>
    </row>
    <row r="513" spans="6:6" x14ac:dyDescent="0.4">
      <c r="F513" s="1"/>
    </row>
    <row r="514" spans="6:6" x14ac:dyDescent="0.4">
      <c r="F514" s="1"/>
    </row>
    <row r="515" spans="6:6" x14ac:dyDescent="0.4">
      <c r="F515" s="1"/>
    </row>
    <row r="516" spans="6:6" x14ac:dyDescent="0.4">
      <c r="F516" s="1"/>
    </row>
    <row r="517" spans="6:6" x14ac:dyDescent="0.4">
      <c r="F517" s="1"/>
    </row>
    <row r="518" spans="6:6" x14ac:dyDescent="0.4">
      <c r="F518" s="1"/>
    </row>
    <row r="519" spans="6:6" x14ac:dyDescent="0.4">
      <c r="F519" s="1"/>
    </row>
    <row r="520" spans="6:6" x14ac:dyDescent="0.4">
      <c r="F520" s="1"/>
    </row>
    <row r="521" spans="6:6" x14ac:dyDescent="0.4">
      <c r="F521" s="1"/>
    </row>
    <row r="522" spans="6:6" x14ac:dyDescent="0.4">
      <c r="F522" s="1"/>
    </row>
    <row r="523" spans="6:6" x14ac:dyDescent="0.4">
      <c r="F523" s="1"/>
    </row>
    <row r="524" spans="6:6" x14ac:dyDescent="0.4">
      <c r="F524" s="1"/>
    </row>
    <row r="525" spans="6:6" x14ac:dyDescent="0.4">
      <c r="F525" s="1"/>
    </row>
    <row r="526" spans="6:6" x14ac:dyDescent="0.4">
      <c r="F526" s="1"/>
    </row>
    <row r="527" spans="6:6" x14ac:dyDescent="0.4">
      <c r="F527" s="1"/>
    </row>
    <row r="528" spans="6:6" x14ac:dyDescent="0.4">
      <c r="F528" s="1"/>
    </row>
    <row r="529" spans="6:6" x14ac:dyDescent="0.4">
      <c r="F529" s="1"/>
    </row>
    <row r="530" spans="6:6" x14ac:dyDescent="0.4">
      <c r="F530" s="1"/>
    </row>
    <row r="531" spans="6:6" x14ac:dyDescent="0.4">
      <c r="F531" s="1"/>
    </row>
    <row r="532" spans="6:6" x14ac:dyDescent="0.4">
      <c r="F532" s="1"/>
    </row>
    <row r="533" spans="6:6" x14ac:dyDescent="0.4">
      <c r="F533" s="1"/>
    </row>
    <row r="534" spans="6:6" x14ac:dyDescent="0.4">
      <c r="F534" s="1"/>
    </row>
    <row r="535" spans="6:6" x14ac:dyDescent="0.4">
      <c r="F535" s="1"/>
    </row>
    <row r="536" spans="6:6" x14ac:dyDescent="0.4">
      <c r="F536" s="1"/>
    </row>
    <row r="537" spans="6:6" x14ac:dyDescent="0.4">
      <c r="F537" s="1"/>
    </row>
    <row r="538" spans="6:6" x14ac:dyDescent="0.4">
      <c r="F538" s="1"/>
    </row>
    <row r="539" spans="6:6" x14ac:dyDescent="0.4">
      <c r="F539" s="1"/>
    </row>
    <row r="540" spans="6:6" x14ac:dyDescent="0.4">
      <c r="F540" s="1"/>
    </row>
    <row r="541" spans="6:6" x14ac:dyDescent="0.4">
      <c r="F541" s="1"/>
    </row>
    <row r="542" spans="6:6" x14ac:dyDescent="0.4">
      <c r="F542" s="1"/>
    </row>
    <row r="543" spans="6:6" x14ac:dyDescent="0.4">
      <c r="F543" s="1"/>
    </row>
    <row r="544" spans="6:6" x14ac:dyDescent="0.4">
      <c r="F544" s="1"/>
    </row>
    <row r="545" spans="6:6" x14ac:dyDescent="0.4">
      <c r="F545" s="1"/>
    </row>
    <row r="546" spans="6:6" x14ac:dyDescent="0.4">
      <c r="F546" s="1"/>
    </row>
    <row r="547" spans="6:6" x14ac:dyDescent="0.4">
      <c r="F547" s="1"/>
    </row>
    <row r="548" spans="6:6" x14ac:dyDescent="0.4">
      <c r="F548" s="1"/>
    </row>
    <row r="549" spans="6:6" x14ac:dyDescent="0.4">
      <c r="F549" s="1"/>
    </row>
    <row r="550" spans="6:6" x14ac:dyDescent="0.4">
      <c r="F550" s="1"/>
    </row>
    <row r="551" spans="6:6" x14ac:dyDescent="0.4">
      <c r="F551" s="1"/>
    </row>
    <row r="552" spans="6:6" x14ac:dyDescent="0.4">
      <c r="F552" s="1"/>
    </row>
    <row r="553" spans="6:6" x14ac:dyDescent="0.4">
      <c r="F553" s="1"/>
    </row>
    <row r="554" spans="6:6" x14ac:dyDescent="0.4">
      <c r="F554" s="1"/>
    </row>
    <row r="555" spans="6:6" x14ac:dyDescent="0.4">
      <c r="F555" s="1"/>
    </row>
    <row r="556" spans="6:6" x14ac:dyDescent="0.4">
      <c r="F556" s="1"/>
    </row>
    <row r="557" spans="6:6" x14ac:dyDescent="0.4">
      <c r="F557" s="1"/>
    </row>
    <row r="558" spans="6:6" x14ac:dyDescent="0.4">
      <c r="F558" s="1"/>
    </row>
    <row r="559" spans="6:6" x14ac:dyDescent="0.4">
      <c r="F559" s="1"/>
    </row>
    <row r="560" spans="6:6" x14ac:dyDescent="0.4">
      <c r="F560" s="1"/>
    </row>
    <row r="561" spans="6:6" x14ac:dyDescent="0.4">
      <c r="F561" s="1"/>
    </row>
    <row r="562" spans="6:6" x14ac:dyDescent="0.4">
      <c r="F562" s="1"/>
    </row>
    <row r="563" spans="6:6" x14ac:dyDescent="0.4">
      <c r="F563" s="1"/>
    </row>
    <row r="564" spans="6:6" x14ac:dyDescent="0.4">
      <c r="F564" s="1"/>
    </row>
    <row r="565" spans="6:6" x14ac:dyDescent="0.4">
      <c r="F565" s="1"/>
    </row>
    <row r="566" spans="6:6" x14ac:dyDescent="0.4">
      <c r="F566" s="1"/>
    </row>
    <row r="567" spans="6:6" x14ac:dyDescent="0.4">
      <c r="F567" s="1"/>
    </row>
    <row r="568" spans="6:6" x14ac:dyDescent="0.4">
      <c r="F568" s="1"/>
    </row>
    <row r="569" spans="6:6" x14ac:dyDescent="0.4">
      <c r="F569" s="1"/>
    </row>
    <row r="570" spans="6:6" x14ac:dyDescent="0.4">
      <c r="F570" s="1"/>
    </row>
    <row r="571" spans="6:6" x14ac:dyDescent="0.4">
      <c r="F571" s="1"/>
    </row>
    <row r="572" spans="6:6" x14ac:dyDescent="0.4">
      <c r="F572" s="1"/>
    </row>
    <row r="573" spans="6:6" x14ac:dyDescent="0.4">
      <c r="F573" s="1"/>
    </row>
    <row r="574" spans="6:6" x14ac:dyDescent="0.4">
      <c r="F574" s="1"/>
    </row>
    <row r="575" spans="6:6" x14ac:dyDescent="0.4">
      <c r="F575" s="1"/>
    </row>
    <row r="576" spans="6:6" x14ac:dyDescent="0.4">
      <c r="F576" s="1"/>
    </row>
    <row r="577" spans="6:6" x14ac:dyDescent="0.4">
      <c r="F577" s="1"/>
    </row>
    <row r="578" spans="6:6" x14ac:dyDescent="0.4">
      <c r="F578" s="1"/>
    </row>
    <row r="579" spans="6:6" x14ac:dyDescent="0.4">
      <c r="F579" s="1"/>
    </row>
    <row r="580" spans="6:6" x14ac:dyDescent="0.4">
      <c r="F580" s="1"/>
    </row>
    <row r="581" spans="6:6" x14ac:dyDescent="0.4">
      <c r="F581" s="1"/>
    </row>
    <row r="582" spans="6:6" x14ac:dyDescent="0.4">
      <c r="F582" s="1"/>
    </row>
    <row r="583" spans="6:6" x14ac:dyDescent="0.4">
      <c r="F583" s="1"/>
    </row>
    <row r="584" spans="6:6" x14ac:dyDescent="0.4">
      <c r="F584" s="1"/>
    </row>
    <row r="585" spans="6:6" x14ac:dyDescent="0.4">
      <c r="F585" s="1"/>
    </row>
    <row r="586" spans="6:6" x14ac:dyDescent="0.4">
      <c r="F586" s="1"/>
    </row>
    <row r="587" spans="6:6" x14ac:dyDescent="0.4">
      <c r="F587" s="1"/>
    </row>
    <row r="588" spans="6:6" x14ac:dyDescent="0.4">
      <c r="F588" s="1"/>
    </row>
    <row r="589" spans="6:6" x14ac:dyDescent="0.4">
      <c r="F589" s="1"/>
    </row>
    <row r="590" spans="6:6" x14ac:dyDescent="0.4">
      <c r="F590" s="1"/>
    </row>
    <row r="591" spans="6:6" x14ac:dyDescent="0.4">
      <c r="F591" s="1"/>
    </row>
    <row r="592" spans="6:6" x14ac:dyDescent="0.4">
      <c r="F592" s="1"/>
    </row>
    <row r="593" spans="6:6" x14ac:dyDescent="0.4">
      <c r="F593" s="1"/>
    </row>
    <row r="594" spans="6:6" x14ac:dyDescent="0.4">
      <c r="F594" s="1"/>
    </row>
    <row r="595" spans="6:6" x14ac:dyDescent="0.4">
      <c r="F595" s="1"/>
    </row>
    <row r="596" spans="6:6" x14ac:dyDescent="0.4">
      <c r="F596" s="1"/>
    </row>
    <row r="597" spans="6:6" x14ac:dyDescent="0.4">
      <c r="F597" s="1"/>
    </row>
    <row r="598" spans="6:6" x14ac:dyDescent="0.4">
      <c r="F598" s="1"/>
    </row>
    <row r="599" spans="6:6" x14ac:dyDescent="0.4">
      <c r="F599" s="1"/>
    </row>
    <row r="600" spans="6:6" x14ac:dyDescent="0.4">
      <c r="F600" s="1"/>
    </row>
    <row r="601" spans="6:6" x14ac:dyDescent="0.4">
      <c r="F601" s="1"/>
    </row>
    <row r="602" spans="6:6" x14ac:dyDescent="0.4">
      <c r="F602" s="1"/>
    </row>
    <row r="603" spans="6:6" x14ac:dyDescent="0.4">
      <c r="F603" s="1"/>
    </row>
    <row r="604" spans="6:6" x14ac:dyDescent="0.4">
      <c r="F604" s="1"/>
    </row>
    <row r="605" spans="6:6" x14ac:dyDescent="0.4">
      <c r="F605" s="1"/>
    </row>
    <row r="606" spans="6:6" x14ac:dyDescent="0.4">
      <c r="F606" s="1"/>
    </row>
    <row r="607" spans="6:6" x14ac:dyDescent="0.4">
      <c r="F607" s="1"/>
    </row>
    <row r="608" spans="6:6" x14ac:dyDescent="0.4">
      <c r="F608" s="1"/>
    </row>
    <row r="609" spans="6:6" x14ac:dyDescent="0.4">
      <c r="F609" s="1"/>
    </row>
    <row r="610" spans="6:6" x14ac:dyDescent="0.4">
      <c r="F610" s="1"/>
    </row>
    <row r="611" spans="6:6" x14ac:dyDescent="0.4">
      <c r="F611" s="1"/>
    </row>
    <row r="612" spans="6:6" x14ac:dyDescent="0.4">
      <c r="F612" s="1"/>
    </row>
    <row r="613" spans="6:6" x14ac:dyDescent="0.4">
      <c r="F613" s="1"/>
    </row>
    <row r="614" spans="6:6" x14ac:dyDescent="0.4">
      <c r="F614" s="1"/>
    </row>
    <row r="615" spans="6:6" x14ac:dyDescent="0.4">
      <c r="F615" s="1"/>
    </row>
    <row r="616" spans="6:6" x14ac:dyDescent="0.4">
      <c r="F616" s="1"/>
    </row>
    <row r="617" spans="6:6" x14ac:dyDescent="0.4">
      <c r="F617" s="1"/>
    </row>
    <row r="618" spans="6:6" x14ac:dyDescent="0.4">
      <c r="F618" s="1"/>
    </row>
    <row r="619" spans="6:6" x14ac:dyDescent="0.4">
      <c r="F619" s="1"/>
    </row>
    <row r="620" spans="6:6" x14ac:dyDescent="0.4">
      <c r="F620" s="1"/>
    </row>
    <row r="621" spans="6:6" x14ac:dyDescent="0.4">
      <c r="F621" s="1"/>
    </row>
    <row r="622" spans="6:6" x14ac:dyDescent="0.4">
      <c r="F622" s="1"/>
    </row>
    <row r="623" spans="6:6" x14ac:dyDescent="0.4">
      <c r="F623" s="1"/>
    </row>
    <row r="624" spans="6:6" x14ac:dyDescent="0.4">
      <c r="F624" s="1"/>
    </row>
    <row r="625" spans="6:6" x14ac:dyDescent="0.4">
      <c r="F625" s="1"/>
    </row>
    <row r="626" spans="6:6" x14ac:dyDescent="0.4">
      <c r="F626" s="1"/>
    </row>
    <row r="627" spans="6:6" x14ac:dyDescent="0.4">
      <c r="F627" s="1"/>
    </row>
    <row r="628" spans="6:6" x14ac:dyDescent="0.4">
      <c r="F628" s="1"/>
    </row>
    <row r="629" spans="6:6" x14ac:dyDescent="0.4">
      <c r="F629" s="1"/>
    </row>
    <row r="630" spans="6:6" x14ac:dyDescent="0.4">
      <c r="F630" s="1"/>
    </row>
    <row r="631" spans="6:6" x14ac:dyDescent="0.4">
      <c r="F631" s="1"/>
    </row>
    <row r="632" spans="6:6" x14ac:dyDescent="0.4">
      <c r="F632" s="1"/>
    </row>
    <row r="633" spans="6:6" x14ac:dyDescent="0.4">
      <c r="F633" s="1"/>
    </row>
    <row r="634" spans="6:6" x14ac:dyDescent="0.4">
      <c r="F634" s="1"/>
    </row>
    <row r="635" spans="6:6" x14ac:dyDescent="0.4">
      <c r="F635" s="1"/>
    </row>
    <row r="636" spans="6:6" x14ac:dyDescent="0.4">
      <c r="F636" s="1"/>
    </row>
    <row r="637" spans="6:6" x14ac:dyDescent="0.4">
      <c r="F637" s="1"/>
    </row>
    <row r="638" spans="6:6" x14ac:dyDescent="0.4">
      <c r="F638" s="1"/>
    </row>
    <row r="639" spans="6:6" x14ac:dyDescent="0.4">
      <c r="F639" s="1"/>
    </row>
    <row r="640" spans="6:6" x14ac:dyDescent="0.4">
      <c r="F640" s="1"/>
    </row>
    <row r="641" spans="6:6" x14ac:dyDescent="0.4">
      <c r="F641" s="1"/>
    </row>
    <row r="642" spans="6:6" x14ac:dyDescent="0.4">
      <c r="F642" s="1"/>
    </row>
    <row r="643" spans="6:6" x14ac:dyDescent="0.4">
      <c r="F643" s="1"/>
    </row>
    <row r="644" spans="6:6" x14ac:dyDescent="0.4">
      <c r="F644" s="1"/>
    </row>
    <row r="645" spans="6:6" x14ac:dyDescent="0.4">
      <c r="F645" s="1"/>
    </row>
    <row r="646" spans="6:6" x14ac:dyDescent="0.4">
      <c r="F646" s="1"/>
    </row>
    <row r="647" spans="6:6" x14ac:dyDescent="0.4">
      <c r="F647" s="1"/>
    </row>
    <row r="648" spans="6:6" x14ac:dyDescent="0.4">
      <c r="F648" s="1"/>
    </row>
    <row r="649" spans="6:6" x14ac:dyDescent="0.4">
      <c r="F649" s="1"/>
    </row>
    <row r="650" spans="6:6" x14ac:dyDescent="0.4">
      <c r="F650" s="1"/>
    </row>
    <row r="651" spans="6:6" x14ac:dyDescent="0.4">
      <c r="F651" s="1"/>
    </row>
    <row r="652" spans="6:6" x14ac:dyDescent="0.4">
      <c r="F652" s="1"/>
    </row>
    <row r="653" spans="6:6" x14ac:dyDescent="0.4">
      <c r="F653" s="1"/>
    </row>
    <row r="654" spans="6:6" x14ac:dyDescent="0.4">
      <c r="F654" s="1"/>
    </row>
    <row r="655" spans="6:6" x14ac:dyDescent="0.4">
      <c r="F655" s="1"/>
    </row>
    <row r="656" spans="6:6" x14ac:dyDescent="0.4">
      <c r="F656" s="1"/>
    </row>
    <row r="657" spans="6:6" x14ac:dyDescent="0.4">
      <c r="F657" s="1"/>
    </row>
    <row r="658" spans="6:6" x14ac:dyDescent="0.4">
      <c r="F658" s="1"/>
    </row>
    <row r="659" spans="6:6" x14ac:dyDescent="0.4">
      <c r="F659" s="1"/>
    </row>
    <row r="660" spans="6:6" x14ac:dyDescent="0.4">
      <c r="F660" s="1"/>
    </row>
    <row r="661" spans="6:6" x14ac:dyDescent="0.4">
      <c r="F661" s="1"/>
    </row>
    <row r="662" spans="6:6" x14ac:dyDescent="0.4">
      <c r="F662" s="1"/>
    </row>
    <row r="663" spans="6:6" x14ac:dyDescent="0.4">
      <c r="F663" s="1"/>
    </row>
    <row r="664" spans="6:6" x14ac:dyDescent="0.4">
      <c r="F664" s="1"/>
    </row>
    <row r="665" spans="6:6" x14ac:dyDescent="0.4">
      <c r="F665" s="1"/>
    </row>
    <row r="666" spans="6:6" x14ac:dyDescent="0.4">
      <c r="F666" s="1"/>
    </row>
    <row r="667" spans="6:6" x14ac:dyDescent="0.4">
      <c r="F667" s="1"/>
    </row>
    <row r="668" spans="6:6" x14ac:dyDescent="0.4">
      <c r="F668" s="1"/>
    </row>
    <row r="669" spans="6:6" x14ac:dyDescent="0.4">
      <c r="F669" s="1"/>
    </row>
    <row r="670" spans="6:6" x14ac:dyDescent="0.4">
      <c r="F670" s="1"/>
    </row>
    <row r="671" spans="6:6" x14ac:dyDescent="0.4">
      <c r="F671" s="1"/>
    </row>
    <row r="672" spans="6:6" x14ac:dyDescent="0.4">
      <c r="F672" s="1"/>
    </row>
    <row r="673" spans="6:6" x14ac:dyDescent="0.4">
      <c r="F673" s="1"/>
    </row>
    <row r="674" spans="6:6" x14ac:dyDescent="0.4">
      <c r="F674" s="1"/>
    </row>
    <row r="675" spans="6:6" x14ac:dyDescent="0.4">
      <c r="F675" s="1"/>
    </row>
    <row r="676" spans="6:6" x14ac:dyDescent="0.4">
      <c r="F676" s="1"/>
    </row>
    <row r="677" spans="6:6" x14ac:dyDescent="0.4">
      <c r="F677" s="1"/>
    </row>
    <row r="678" spans="6:6" x14ac:dyDescent="0.4">
      <c r="F678" s="1"/>
    </row>
    <row r="679" spans="6:6" x14ac:dyDescent="0.4">
      <c r="F679" s="1"/>
    </row>
    <row r="680" spans="6:6" x14ac:dyDescent="0.4">
      <c r="F680" s="1"/>
    </row>
    <row r="681" spans="6:6" x14ac:dyDescent="0.4">
      <c r="F681" s="1"/>
    </row>
    <row r="682" spans="6:6" x14ac:dyDescent="0.4">
      <c r="F682" s="1"/>
    </row>
    <row r="683" spans="6:6" x14ac:dyDescent="0.4">
      <c r="F683" s="1"/>
    </row>
    <row r="684" spans="6:6" x14ac:dyDescent="0.4">
      <c r="F684" s="1"/>
    </row>
    <row r="685" spans="6:6" x14ac:dyDescent="0.4">
      <c r="F685" s="1"/>
    </row>
    <row r="686" spans="6:6" x14ac:dyDescent="0.4">
      <c r="F686" s="1"/>
    </row>
    <row r="687" spans="6:6" x14ac:dyDescent="0.4">
      <c r="F687" s="1"/>
    </row>
    <row r="688" spans="6:6" x14ac:dyDescent="0.4">
      <c r="F688" s="1"/>
    </row>
    <row r="689" spans="6:6" x14ac:dyDescent="0.4">
      <c r="F689" s="1"/>
    </row>
    <row r="690" spans="6:6" x14ac:dyDescent="0.4">
      <c r="F690" s="1"/>
    </row>
    <row r="691" spans="6:6" x14ac:dyDescent="0.4">
      <c r="F691" s="1"/>
    </row>
    <row r="692" spans="6:6" x14ac:dyDescent="0.4">
      <c r="F692" s="1"/>
    </row>
    <row r="693" spans="6:6" x14ac:dyDescent="0.4">
      <c r="F693" s="1"/>
    </row>
    <row r="694" spans="6:6" x14ac:dyDescent="0.4">
      <c r="F694" s="1"/>
    </row>
    <row r="695" spans="6:6" x14ac:dyDescent="0.4">
      <c r="F695" s="1"/>
    </row>
    <row r="696" spans="6:6" x14ac:dyDescent="0.4">
      <c r="F696" s="1"/>
    </row>
    <row r="697" spans="6:6" x14ac:dyDescent="0.4">
      <c r="F697" s="1"/>
    </row>
    <row r="698" spans="6:6" x14ac:dyDescent="0.4">
      <c r="F698" s="1"/>
    </row>
    <row r="699" spans="6:6" x14ac:dyDescent="0.4">
      <c r="F699" s="1"/>
    </row>
    <row r="700" spans="6:6" x14ac:dyDescent="0.4">
      <c r="F700" s="1"/>
    </row>
    <row r="701" spans="6:6" x14ac:dyDescent="0.4">
      <c r="F701" s="1"/>
    </row>
    <row r="702" spans="6:6" x14ac:dyDescent="0.4">
      <c r="F702" s="1"/>
    </row>
    <row r="703" spans="6:6" x14ac:dyDescent="0.4">
      <c r="F703" s="1"/>
    </row>
    <row r="704" spans="6:6" x14ac:dyDescent="0.4">
      <c r="F704" s="1"/>
    </row>
    <row r="705" spans="6:6" x14ac:dyDescent="0.4">
      <c r="F705" s="1"/>
    </row>
    <row r="706" spans="6:6" x14ac:dyDescent="0.4">
      <c r="F706" s="1"/>
    </row>
    <row r="707" spans="6:6" x14ac:dyDescent="0.4">
      <c r="F707" s="1"/>
    </row>
    <row r="708" spans="6:6" x14ac:dyDescent="0.4">
      <c r="F708" s="1"/>
    </row>
    <row r="709" spans="6:6" x14ac:dyDescent="0.4">
      <c r="F709" s="1"/>
    </row>
    <row r="710" spans="6:6" x14ac:dyDescent="0.4">
      <c r="F710" s="1"/>
    </row>
    <row r="711" spans="6:6" x14ac:dyDescent="0.4">
      <c r="F711" s="1"/>
    </row>
    <row r="712" spans="6:6" x14ac:dyDescent="0.4">
      <c r="F712" s="1"/>
    </row>
    <row r="713" spans="6:6" x14ac:dyDescent="0.4">
      <c r="F713" s="1"/>
    </row>
    <row r="714" spans="6:6" x14ac:dyDescent="0.4">
      <c r="F714" s="1"/>
    </row>
    <row r="715" spans="6:6" x14ac:dyDescent="0.4">
      <c r="F715" s="1"/>
    </row>
    <row r="716" spans="6:6" x14ac:dyDescent="0.4">
      <c r="F716" s="1"/>
    </row>
    <row r="717" spans="6:6" x14ac:dyDescent="0.4">
      <c r="F717" s="1"/>
    </row>
    <row r="718" spans="6:6" x14ac:dyDescent="0.4">
      <c r="F718" s="1"/>
    </row>
    <row r="719" spans="6:6" x14ac:dyDescent="0.4">
      <c r="F719" s="1"/>
    </row>
    <row r="720" spans="6:6" x14ac:dyDescent="0.4">
      <c r="F720" s="1"/>
    </row>
    <row r="721" spans="6:6" x14ac:dyDescent="0.4">
      <c r="F721" s="1"/>
    </row>
    <row r="722" spans="6:6" x14ac:dyDescent="0.4">
      <c r="F722" s="1"/>
    </row>
    <row r="723" spans="6:6" x14ac:dyDescent="0.4">
      <c r="F723" s="1"/>
    </row>
    <row r="724" spans="6:6" x14ac:dyDescent="0.4">
      <c r="F724" s="1"/>
    </row>
    <row r="725" spans="6:6" x14ac:dyDescent="0.4">
      <c r="F725" s="1"/>
    </row>
    <row r="726" spans="6:6" x14ac:dyDescent="0.4">
      <c r="F726" s="1"/>
    </row>
    <row r="727" spans="6:6" x14ac:dyDescent="0.4">
      <c r="F727" s="1"/>
    </row>
    <row r="728" spans="6:6" x14ac:dyDescent="0.4">
      <c r="F728" s="1"/>
    </row>
    <row r="729" spans="6:6" x14ac:dyDescent="0.4">
      <c r="F729" s="1"/>
    </row>
    <row r="730" spans="6:6" x14ac:dyDescent="0.4">
      <c r="F730" s="1"/>
    </row>
    <row r="731" spans="6:6" x14ac:dyDescent="0.4">
      <c r="F731" s="1"/>
    </row>
    <row r="732" spans="6:6" x14ac:dyDescent="0.4">
      <c r="F732" s="1"/>
    </row>
    <row r="733" spans="6:6" x14ac:dyDescent="0.4">
      <c r="F733" s="1"/>
    </row>
    <row r="734" spans="6:6" x14ac:dyDescent="0.4">
      <c r="F734" s="1"/>
    </row>
    <row r="735" spans="6:6" x14ac:dyDescent="0.4">
      <c r="F735" s="1"/>
    </row>
    <row r="736" spans="6:6" x14ac:dyDescent="0.4">
      <c r="F736" s="1"/>
    </row>
    <row r="737" spans="6:6" x14ac:dyDescent="0.4">
      <c r="F737" s="1"/>
    </row>
    <row r="738" spans="6:6" x14ac:dyDescent="0.4">
      <c r="F738" s="1"/>
    </row>
    <row r="739" spans="6:6" x14ac:dyDescent="0.4">
      <c r="F739" s="1"/>
    </row>
    <row r="740" spans="6:6" x14ac:dyDescent="0.4">
      <c r="F740" s="1"/>
    </row>
    <row r="741" spans="6:6" x14ac:dyDescent="0.4">
      <c r="F741" s="1"/>
    </row>
    <row r="742" spans="6:6" x14ac:dyDescent="0.4">
      <c r="F742" s="1"/>
    </row>
    <row r="743" spans="6:6" x14ac:dyDescent="0.4">
      <c r="F743" s="1"/>
    </row>
    <row r="744" spans="6:6" x14ac:dyDescent="0.4">
      <c r="F744" s="1"/>
    </row>
    <row r="745" spans="6:6" x14ac:dyDescent="0.4">
      <c r="F745" s="1"/>
    </row>
    <row r="746" spans="6:6" x14ac:dyDescent="0.4">
      <c r="F746" s="1"/>
    </row>
    <row r="747" spans="6:6" x14ac:dyDescent="0.4">
      <c r="F747" s="1"/>
    </row>
    <row r="748" spans="6:6" x14ac:dyDescent="0.4">
      <c r="F748" s="1"/>
    </row>
    <row r="749" spans="6:6" x14ac:dyDescent="0.4">
      <c r="F749" s="1"/>
    </row>
    <row r="750" spans="6:6" x14ac:dyDescent="0.4">
      <c r="F750" s="1"/>
    </row>
    <row r="751" spans="6:6" x14ac:dyDescent="0.4">
      <c r="F751" s="1"/>
    </row>
    <row r="752" spans="6:6" x14ac:dyDescent="0.4">
      <c r="F752" s="1"/>
    </row>
    <row r="753" spans="6:6" x14ac:dyDescent="0.4">
      <c r="F753" s="1"/>
    </row>
    <row r="754" spans="6:6" x14ac:dyDescent="0.4">
      <c r="F754" s="1"/>
    </row>
    <row r="755" spans="6:6" x14ac:dyDescent="0.4">
      <c r="F755" s="1"/>
    </row>
    <row r="756" spans="6:6" x14ac:dyDescent="0.4">
      <c r="F756" s="1"/>
    </row>
    <row r="757" spans="6:6" x14ac:dyDescent="0.4">
      <c r="F757" s="1"/>
    </row>
    <row r="758" spans="6:6" x14ac:dyDescent="0.4">
      <c r="F758" s="1"/>
    </row>
    <row r="759" spans="6:6" x14ac:dyDescent="0.4">
      <c r="F759" s="1"/>
    </row>
    <row r="760" spans="6:6" x14ac:dyDescent="0.4">
      <c r="F760" s="1"/>
    </row>
    <row r="761" spans="6:6" x14ac:dyDescent="0.4">
      <c r="F761" s="1"/>
    </row>
    <row r="762" spans="6:6" x14ac:dyDescent="0.4">
      <c r="F762" s="1"/>
    </row>
    <row r="763" spans="6:6" x14ac:dyDescent="0.4">
      <c r="F763" s="1"/>
    </row>
    <row r="764" spans="6:6" x14ac:dyDescent="0.4">
      <c r="F764" s="1"/>
    </row>
    <row r="765" spans="6:6" x14ac:dyDescent="0.4">
      <c r="F765" s="1"/>
    </row>
    <row r="766" spans="6:6" x14ac:dyDescent="0.4">
      <c r="F766" s="1"/>
    </row>
    <row r="767" spans="6:6" x14ac:dyDescent="0.4">
      <c r="F767" s="1"/>
    </row>
    <row r="768" spans="6:6" x14ac:dyDescent="0.4">
      <c r="F768" s="1"/>
    </row>
    <row r="769" spans="6:6" x14ac:dyDescent="0.4">
      <c r="F769" s="1"/>
    </row>
    <row r="770" spans="6:6" x14ac:dyDescent="0.4">
      <c r="F770" s="1"/>
    </row>
    <row r="771" spans="6:6" x14ac:dyDescent="0.4">
      <c r="F771" s="1"/>
    </row>
    <row r="772" spans="6:6" x14ac:dyDescent="0.4">
      <c r="F772" s="1"/>
    </row>
    <row r="773" spans="6:6" x14ac:dyDescent="0.4">
      <c r="F773" s="1"/>
    </row>
    <row r="774" spans="6:6" x14ac:dyDescent="0.4">
      <c r="F774" s="1"/>
    </row>
    <row r="775" spans="6:6" x14ac:dyDescent="0.4">
      <c r="F775" s="1"/>
    </row>
    <row r="776" spans="6:6" x14ac:dyDescent="0.4">
      <c r="F776" s="1"/>
    </row>
    <row r="777" spans="6:6" x14ac:dyDescent="0.4">
      <c r="F777" s="1"/>
    </row>
    <row r="778" spans="6:6" x14ac:dyDescent="0.4">
      <c r="F778" s="1"/>
    </row>
    <row r="779" spans="6:6" x14ac:dyDescent="0.4">
      <c r="F779" s="1"/>
    </row>
    <row r="780" spans="6:6" x14ac:dyDescent="0.4">
      <c r="F780" s="1"/>
    </row>
    <row r="781" spans="6:6" x14ac:dyDescent="0.4">
      <c r="F781" s="1"/>
    </row>
    <row r="782" spans="6:6" x14ac:dyDescent="0.4">
      <c r="F782" s="1"/>
    </row>
    <row r="783" spans="6:6" x14ac:dyDescent="0.4">
      <c r="F783" s="1"/>
    </row>
    <row r="784" spans="6:6" x14ac:dyDescent="0.4">
      <c r="F784" s="1"/>
    </row>
  </sheetData>
  <mergeCells count="222">
    <mergeCell ref="F342:I342"/>
    <mergeCell ref="C255:J255"/>
    <mergeCell ref="F308:I308"/>
    <mergeCell ref="C309:J309"/>
    <mergeCell ref="G264:I264"/>
    <mergeCell ref="G265:I265"/>
    <mergeCell ref="G266:I266"/>
    <mergeCell ref="G267:I267"/>
    <mergeCell ref="F339:I339"/>
    <mergeCell ref="F328:J328"/>
    <mergeCell ref="C314:J314"/>
    <mergeCell ref="F313:I313"/>
    <mergeCell ref="F312:J312"/>
    <mergeCell ref="G286:I286"/>
    <mergeCell ref="G287:I287"/>
    <mergeCell ref="F315:J315"/>
    <mergeCell ref="G206:I206"/>
    <mergeCell ref="G207:I207"/>
    <mergeCell ref="G208:I208"/>
    <mergeCell ref="G209:I209"/>
    <mergeCell ref="C203:J203"/>
    <mergeCell ref="C166:J166"/>
    <mergeCell ref="F205:J205"/>
    <mergeCell ref="F196:I196"/>
    <mergeCell ref="F197:I197"/>
    <mergeCell ref="B5:B6"/>
    <mergeCell ref="C5:C6"/>
    <mergeCell ref="D5:D6"/>
    <mergeCell ref="E5:E6"/>
    <mergeCell ref="K156:O156"/>
    <mergeCell ref="K153:O153"/>
    <mergeCell ref="C159:J159"/>
    <mergeCell ref="F153:J153"/>
    <mergeCell ref="F156:J156"/>
    <mergeCell ref="G157:I157"/>
    <mergeCell ref="G158:I158"/>
    <mergeCell ref="F11:J11"/>
    <mergeCell ref="C13:J13"/>
    <mergeCell ref="C122:J122"/>
    <mergeCell ref="C132:J132"/>
    <mergeCell ref="F133:J133"/>
    <mergeCell ref="C135:J135"/>
    <mergeCell ref="F141:J141"/>
    <mergeCell ref="C10:J10"/>
    <mergeCell ref="C16:J16"/>
    <mergeCell ref="C24:J24"/>
    <mergeCell ref="C60:J60"/>
    <mergeCell ref="C155:J155"/>
    <mergeCell ref="F61:J61"/>
    <mergeCell ref="F29:J29"/>
    <mergeCell ref="F147:J147"/>
    <mergeCell ref="C149:J149"/>
    <mergeCell ref="F123:J123"/>
    <mergeCell ref="C152:J152"/>
    <mergeCell ref="C146:J146"/>
    <mergeCell ref="F150:J150"/>
    <mergeCell ref="F325:I325"/>
    <mergeCell ref="F307:J307"/>
    <mergeCell ref="F160:J160"/>
    <mergeCell ref="F172:J172"/>
    <mergeCell ref="G210:I210"/>
    <mergeCell ref="F281:J281"/>
    <mergeCell ref="F318:J318"/>
    <mergeCell ref="F319:I319"/>
    <mergeCell ref="G268:I268"/>
    <mergeCell ref="G269:I269"/>
    <mergeCell ref="G272:I272"/>
    <mergeCell ref="G278:I278"/>
    <mergeCell ref="G279:I279"/>
    <mergeCell ref="G282:I282"/>
    <mergeCell ref="G283:I283"/>
    <mergeCell ref="G284:I284"/>
    <mergeCell ref="G285:I285"/>
    <mergeCell ref="A2:M2"/>
    <mergeCell ref="K92:O92"/>
    <mergeCell ref="K129:O129"/>
    <mergeCell ref="K61:O61"/>
    <mergeCell ref="N2:N4"/>
    <mergeCell ref="A4:M4"/>
    <mergeCell ref="F92:J92"/>
    <mergeCell ref="A91:J91"/>
    <mergeCell ref="G154:I154"/>
    <mergeCell ref="F5:I5"/>
    <mergeCell ref="F129:J129"/>
    <mergeCell ref="C128:J128"/>
    <mergeCell ref="A3:M3"/>
    <mergeCell ref="F14:J14"/>
    <mergeCell ref="F17:J17"/>
    <mergeCell ref="F8:J8"/>
    <mergeCell ref="F7:J7"/>
    <mergeCell ref="J5:J6"/>
    <mergeCell ref="K5:M5"/>
    <mergeCell ref="F25:J25"/>
    <mergeCell ref="C28:J28"/>
    <mergeCell ref="K17:O17"/>
    <mergeCell ref="N5:N6"/>
    <mergeCell ref="A5:A6"/>
    <mergeCell ref="K256:O256"/>
    <mergeCell ref="K260:O260"/>
    <mergeCell ref="G246:I246"/>
    <mergeCell ref="G247:I247"/>
    <mergeCell ref="G253:I253"/>
    <mergeCell ref="G254:I254"/>
    <mergeCell ref="G261:I261"/>
    <mergeCell ref="G262:I262"/>
    <mergeCell ref="G263:I263"/>
    <mergeCell ref="F256:J256"/>
    <mergeCell ref="C259:J259"/>
    <mergeCell ref="F260:J260"/>
    <mergeCell ref="G257:I257"/>
    <mergeCell ref="G258:I258"/>
    <mergeCell ref="C317:J317"/>
    <mergeCell ref="G296:I296"/>
    <mergeCell ref="G297:I297"/>
    <mergeCell ref="G303:I303"/>
    <mergeCell ref="G304:I304"/>
    <mergeCell ref="G305:I305"/>
    <mergeCell ref="C270:J270"/>
    <mergeCell ref="G221:I221"/>
    <mergeCell ref="G227:I227"/>
    <mergeCell ref="G228:I228"/>
    <mergeCell ref="G244:I244"/>
    <mergeCell ref="G245:I245"/>
    <mergeCell ref="G237:I237"/>
    <mergeCell ref="G238:I238"/>
    <mergeCell ref="G239:I239"/>
    <mergeCell ref="F301:I301"/>
    <mergeCell ref="F302:I302"/>
    <mergeCell ref="G229:I229"/>
    <mergeCell ref="G230:I230"/>
    <mergeCell ref="G231:I231"/>
    <mergeCell ref="G232:I232"/>
    <mergeCell ref="G233:I233"/>
    <mergeCell ref="G234:I234"/>
    <mergeCell ref="G235:I235"/>
    <mergeCell ref="G217:I217"/>
    <mergeCell ref="G290:I290"/>
    <mergeCell ref="G291:I291"/>
    <mergeCell ref="G292:I292"/>
    <mergeCell ref="G293:I293"/>
    <mergeCell ref="G294:I294"/>
    <mergeCell ref="G295:I295"/>
    <mergeCell ref="G288:I288"/>
    <mergeCell ref="G289:I289"/>
    <mergeCell ref="F271:J271"/>
    <mergeCell ref="C280:J280"/>
    <mergeCell ref="G240:I240"/>
    <mergeCell ref="G241:I241"/>
    <mergeCell ref="G242:I242"/>
    <mergeCell ref="G243:I243"/>
    <mergeCell ref="G236:I236"/>
    <mergeCell ref="L351:M351"/>
    <mergeCell ref="F351:I351"/>
    <mergeCell ref="F350:I350"/>
    <mergeCell ref="F341:J341"/>
    <mergeCell ref="C344:J344"/>
    <mergeCell ref="F311:J311"/>
    <mergeCell ref="B310:J310"/>
    <mergeCell ref="F326:I326"/>
    <mergeCell ref="F331:I331"/>
    <mergeCell ref="F337:I337"/>
    <mergeCell ref="F338:I338"/>
    <mergeCell ref="C340:J340"/>
    <mergeCell ref="C327:J327"/>
    <mergeCell ref="F329:I329"/>
    <mergeCell ref="F330:I330"/>
    <mergeCell ref="F323:J323"/>
    <mergeCell ref="C322:J322"/>
    <mergeCell ref="F324:I324"/>
    <mergeCell ref="F320:I320"/>
    <mergeCell ref="F321:I321"/>
    <mergeCell ref="C345:J345"/>
    <mergeCell ref="B346:J346"/>
    <mergeCell ref="F343:I343"/>
    <mergeCell ref="F316:I316"/>
    <mergeCell ref="F35:I35"/>
    <mergeCell ref="F36:I36"/>
    <mergeCell ref="L36:M36"/>
    <mergeCell ref="F57:I57"/>
    <mergeCell ref="F58:I58"/>
    <mergeCell ref="L58:M58"/>
    <mergeCell ref="F86:I86"/>
    <mergeCell ref="F87:I87"/>
    <mergeCell ref="L87:M87"/>
    <mergeCell ref="F111:I111"/>
    <mergeCell ref="F112:I112"/>
    <mergeCell ref="L112:M112"/>
    <mergeCell ref="F139:I139"/>
    <mergeCell ref="F140:I140"/>
    <mergeCell ref="L140:M140"/>
    <mergeCell ref="F170:I170"/>
    <mergeCell ref="F171:I171"/>
    <mergeCell ref="L171:M171"/>
    <mergeCell ref="G161:I161"/>
    <mergeCell ref="G162:I162"/>
    <mergeCell ref="G163:I163"/>
    <mergeCell ref="G164:I164"/>
    <mergeCell ref="G165:I165"/>
    <mergeCell ref="L302:M302"/>
    <mergeCell ref="F335:I335"/>
    <mergeCell ref="F336:I336"/>
    <mergeCell ref="L336:M336"/>
    <mergeCell ref="L197:M197"/>
    <mergeCell ref="F225:I225"/>
    <mergeCell ref="F226:I226"/>
    <mergeCell ref="L226:M226"/>
    <mergeCell ref="F251:I251"/>
    <mergeCell ref="F252:I252"/>
    <mergeCell ref="L252:M252"/>
    <mergeCell ref="F276:I276"/>
    <mergeCell ref="F277:I277"/>
    <mergeCell ref="L277:M277"/>
    <mergeCell ref="G220:I220"/>
    <mergeCell ref="F219:J219"/>
    <mergeCell ref="C218:J218"/>
    <mergeCell ref="G211:I211"/>
    <mergeCell ref="G212:I212"/>
    <mergeCell ref="G213:I213"/>
    <mergeCell ref="G214:I214"/>
    <mergeCell ref="C306:J306"/>
    <mergeCell ref="G215:I215"/>
    <mergeCell ref="G216:I216"/>
  </mergeCells>
  <phoneticPr fontId="2" type="noConversion"/>
  <conditionalFormatting sqref="A25:A27">
    <cfRule type="cellIs" dxfId="127" priority="92" stopIfTrue="1" operator="equal">
      <formula>"Indicate Date"</formula>
    </cfRule>
  </conditionalFormatting>
  <conditionalFormatting sqref="A29">
    <cfRule type="cellIs" dxfId="126" priority="344" stopIfTrue="1" operator="equal">
      <formula>"Indicate Date"</formula>
    </cfRule>
  </conditionalFormatting>
  <conditionalFormatting sqref="A129">
    <cfRule type="cellIs" dxfId="125" priority="282" stopIfTrue="1" operator="equal">
      <formula>"Indicate Date"</formula>
    </cfRule>
  </conditionalFormatting>
  <conditionalFormatting sqref="A133">
    <cfRule type="cellIs" dxfId="124" priority="86" stopIfTrue="1" operator="equal">
      <formula>"Indicate Date"</formula>
    </cfRule>
  </conditionalFormatting>
  <conditionalFormatting sqref="A141">
    <cfRule type="cellIs" dxfId="123" priority="79" stopIfTrue="1" operator="equal">
      <formula>"Indicate Date"</formula>
    </cfRule>
  </conditionalFormatting>
  <conditionalFormatting sqref="A147">
    <cfRule type="cellIs" dxfId="122" priority="302" stopIfTrue="1" operator="equal">
      <formula>"Indicate Date"</formula>
    </cfRule>
  </conditionalFormatting>
  <conditionalFormatting sqref="A150">
    <cfRule type="cellIs" dxfId="121" priority="70" stopIfTrue="1" operator="equal">
      <formula>"Indicate Date"</formula>
    </cfRule>
  </conditionalFormatting>
  <conditionalFormatting sqref="A153">
    <cfRule type="cellIs" dxfId="120" priority="288" stopIfTrue="1" operator="equal">
      <formula>"Indicate Date"</formula>
    </cfRule>
  </conditionalFormatting>
  <conditionalFormatting sqref="A156">
    <cfRule type="cellIs" dxfId="119" priority="62" stopIfTrue="1" operator="equal">
      <formula>"Indicate Date"</formula>
    </cfRule>
  </conditionalFormatting>
  <conditionalFormatting sqref="A160">
    <cfRule type="cellIs" dxfId="118" priority="298" stopIfTrue="1" operator="equal">
      <formula>"Indicate Date"</formula>
    </cfRule>
  </conditionalFormatting>
  <conditionalFormatting sqref="A172">
    <cfRule type="cellIs" dxfId="117" priority="234" stopIfTrue="1" operator="equal">
      <formula>"Indicate Date"</formula>
    </cfRule>
  </conditionalFormatting>
  <conditionalFormatting sqref="A205">
    <cfRule type="cellIs" dxfId="116" priority="224" stopIfTrue="1" operator="equal">
      <formula>"Indicate Date"</formula>
    </cfRule>
  </conditionalFormatting>
  <conditionalFormatting sqref="A219">
    <cfRule type="cellIs" dxfId="115" priority="219" stopIfTrue="1" operator="equal">
      <formula>"Indicate Date"</formula>
    </cfRule>
  </conditionalFormatting>
  <conditionalFormatting sqref="A256">
    <cfRule type="cellIs" dxfId="114" priority="208" stopIfTrue="1" operator="equal">
      <formula>"Indicate Date"</formula>
    </cfRule>
  </conditionalFormatting>
  <conditionalFormatting sqref="A260">
    <cfRule type="cellIs" dxfId="113" priority="198" stopIfTrue="1" operator="equal">
      <formula>"Indicate Date"</formula>
    </cfRule>
  </conditionalFormatting>
  <conditionalFormatting sqref="A271">
    <cfRule type="cellIs" dxfId="112" priority="51" stopIfTrue="1" operator="equal">
      <formula>"Indicate Date"</formula>
    </cfRule>
  </conditionalFormatting>
  <conditionalFormatting sqref="A281">
    <cfRule type="cellIs" dxfId="111" priority="214" stopIfTrue="1" operator="equal">
      <formula>"Indicate Date"</formula>
    </cfRule>
  </conditionalFormatting>
  <conditionalFormatting sqref="A307">
    <cfRule type="cellIs" dxfId="110" priority="47" stopIfTrue="1" operator="equal">
      <formula>"Indicate Date"</formula>
    </cfRule>
  </conditionalFormatting>
  <conditionalFormatting sqref="A312">
    <cfRule type="cellIs" dxfId="109" priority="134" stopIfTrue="1" operator="equal">
      <formula>"Indicate Date"</formula>
    </cfRule>
  </conditionalFormatting>
  <conditionalFormatting sqref="A315">
    <cfRule type="cellIs" dxfId="108" priority="24" stopIfTrue="1" operator="equal">
      <formula>"Indicate Date"</formula>
    </cfRule>
  </conditionalFormatting>
  <conditionalFormatting sqref="A318">
    <cfRule type="cellIs" dxfId="107" priority="191" stopIfTrue="1" operator="equal">
      <formula>"Indicate Date"</formula>
    </cfRule>
  </conditionalFormatting>
  <conditionalFormatting sqref="A323">
    <cfRule type="cellIs" dxfId="106" priority="187" stopIfTrue="1" operator="equal">
      <formula>"Indicate Date"</formula>
    </cfRule>
  </conditionalFormatting>
  <conditionalFormatting sqref="A328">
    <cfRule type="cellIs" dxfId="105" priority="183" stopIfTrue="1" operator="equal">
      <formula>"Indicate Date"</formula>
    </cfRule>
  </conditionalFormatting>
  <conditionalFormatting sqref="A345:B345">
    <cfRule type="cellIs" dxfId="104" priority="162" stopIfTrue="1" operator="equal">
      <formula>"Indicate Date"</formula>
    </cfRule>
  </conditionalFormatting>
  <conditionalFormatting sqref="A10:C10">
    <cfRule type="cellIs" dxfId="103" priority="353" stopIfTrue="1" operator="equal">
      <formula>"Indicate Date"</formula>
    </cfRule>
  </conditionalFormatting>
  <conditionalFormatting sqref="A13:C13">
    <cfRule type="cellIs" dxfId="102" priority="36" stopIfTrue="1" operator="equal">
      <formula>"Indicate Date"</formula>
    </cfRule>
  </conditionalFormatting>
  <conditionalFormatting sqref="A16:C16">
    <cfRule type="cellIs" dxfId="101" priority="349" stopIfTrue="1" operator="equal">
      <formula>"Indicate Date"</formula>
    </cfRule>
  </conditionalFormatting>
  <conditionalFormatting sqref="A24:C24">
    <cfRule type="cellIs" dxfId="100" priority="343" stopIfTrue="1" operator="equal">
      <formula>"Indicate Date"</formula>
    </cfRule>
  </conditionalFormatting>
  <conditionalFormatting sqref="A28:C28">
    <cfRule type="cellIs" dxfId="99" priority="93" stopIfTrue="1" operator="equal">
      <formula>"Indicate Date"</formula>
    </cfRule>
  </conditionalFormatting>
  <conditionalFormatting sqref="A60:C60">
    <cfRule type="cellIs" dxfId="98" priority="325" stopIfTrue="1" operator="equal">
      <formula>"Indicate Date"</formula>
    </cfRule>
  </conditionalFormatting>
  <conditionalFormatting sqref="A62:E82 A88:E90 A93:E107 A113:E121 B342:E343 A9:E9 L18:L24 A30:E31 L30:L31 N30:N31 A37:E53 L37:L53 N37:N53 A59:E59 N59 L59:L60 L62:L82 N62:N82 N88:N90 L88:L91 L93:L107 N93:N107 N113:N121 L113:L122 A124:E127 N124:N127 L124:L128 L161:L166 A173:E192 L173:L192 N173:N192 A198:E202 N198:N202 L198:L203 A206:E217 N206:N217 L206:L218 A220:E221 L220:L221 N220:N221 A227:E247 L227:L247 N227:N247 A253:E254 N253:N254 L253:L255 A261:E269 N261:N269 L261:L270 A272:E272 L272 N272 A278:E279 N278:N279 L278:L280 A282:E297 L282:L297 N282:N297 A303:E305 N303:N305 L303:L306 L308:L309 M342:N343">
    <cfRule type="expression" dxfId="97" priority="258" stopIfTrue="1">
      <formula>LEN(TRIM(A9))=0</formula>
    </cfRule>
  </conditionalFormatting>
  <conditionalFormatting sqref="A130:E131">
    <cfRule type="expression" dxfId="96" priority="273" stopIfTrue="1">
      <formula>LEN(TRIM(A130))=0</formula>
    </cfRule>
  </conditionalFormatting>
  <conditionalFormatting sqref="A134:E134">
    <cfRule type="expression" dxfId="95" priority="85" stopIfTrue="1">
      <formula>LEN(TRIM(A134))=0</formula>
    </cfRule>
  </conditionalFormatting>
  <conditionalFormatting sqref="A142:E145">
    <cfRule type="expression" dxfId="94" priority="76" stopIfTrue="1">
      <formula>LEN(TRIM(A142))=0</formula>
    </cfRule>
  </conditionalFormatting>
  <conditionalFormatting sqref="A148:E148">
    <cfRule type="expression" dxfId="93" priority="299" stopIfTrue="1">
      <formula>LEN(TRIM(A148))=0</formula>
    </cfRule>
  </conditionalFormatting>
  <conditionalFormatting sqref="A151:E151">
    <cfRule type="expression" dxfId="92" priority="67" stopIfTrue="1">
      <formula>LEN(TRIM(A151))=0</formula>
    </cfRule>
  </conditionalFormatting>
  <conditionalFormatting sqref="A154:E154">
    <cfRule type="expression" dxfId="91" priority="287" stopIfTrue="1">
      <formula>LEN(TRIM(A154))=0</formula>
    </cfRule>
  </conditionalFormatting>
  <conditionalFormatting sqref="A157:E158">
    <cfRule type="expression" dxfId="90" priority="60" stopIfTrue="1">
      <formula>LEN(TRIM(A157))=0</formula>
    </cfRule>
  </conditionalFormatting>
  <conditionalFormatting sqref="A161:E165">
    <cfRule type="expression" dxfId="89" priority="59" stopIfTrue="1">
      <formula>LEN(TRIM(A161))=0</formula>
    </cfRule>
  </conditionalFormatting>
  <conditionalFormatting sqref="A257:E258">
    <cfRule type="expression" dxfId="88" priority="211" stopIfTrue="1">
      <formula>LEN(TRIM(A257))=0</formula>
    </cfRule>
  </conditionalFormatting>
  <conditionalFormatting sqref="A313:E313">
    <cfRule type="expression" dxfId="87" priority="167" stopIfTrue="1">
      <formula>LEN(TRIM(A313))=0</formula>
    </cfRule>
  </conditionalFormatting>
  <conditionalFormatting sqref="A316:E316">
    <cfRule type="expression" dxfId="86" priority="25" stopIfTrue="1">
      <formula>LEN(TRIM(A316))=0</formula>
    </cfRule>
  </conditionalFormatting>
  <conditionalFormatting sqref="A319:E321">
    <cfRule type="expression" dxfId="85" priority="192" stopIfTrue="1">
      <formula>LEN(TRIM(A319))=0</formula>
    </cfRule>
  </conditionalFormatting>
  <conditionalFormatting sqref="A324:E326">
    <cfRule type="expression" dxfId="84" priority="169" stopIfTrue="1">
      <formula>LEN(TRIM(A324))=0</formula>
    </cfRule>
  </conditionalFormatting>
  <conditionalFormatting sqref="A329:E331 A337:E339">
    <cfRule type="expression" dxfId="83" priority="43" stopIfTrue="1">
      <formula>LEN(TRIM(A329))=0</formula>
    </cfRule>
  </conditionalFormatting>
  <conditionalFormatting sqref="B11 B12:E12">
    <cfRule type="expression" dxfId="82" priority="38" stopIfTrue="1">
      <formula>LEN(TRIM(B11))=0</formula>
    </cfRule>
  </conditionalFormatting>
  <conditionalFormatting sqref="B25 B26:E27">
    <cfRule type="expression" dxfId="81" priority="95" stopIfTrue="1">
      <formula>LEN(TRIM(B25))=0</formula>
    </cfRule>
  </conditionalFormatting>
  <conditionalFormatting sqref="B133 N134 L134:L135">
    <cfRule type="expression" dxfId="80" priority="87" stopIfTrue="1">
      <formula>LEN(TRIM(B133))=0</formula>
    </cfRule>
  </conditionalFormatting>
  <conditionalFormatting sqref="B141 N142:N145 L142:L146">
    <cfRule type="expression" dxfId="79" priority="80" stopIfTrue="1">
      <formula>LEN(TRIM(B141))=0</formula>
    </cfRule>
  </conditionalFormatting>
  <conditionalFormatting sqref="B150 N151 L151:L152 L154:L155">
    <cfRule type="expression" dxfId="78" priority="71" stopIfTrue="1">
      <formula>LEN(TRIM(B150))=0</formula>
    </cfRule>
  </conditionalFormatting>
  <conditionalFormatting sqref="B156 N157:N158 L157:L159">
    <cfRule type="expression" dxfId="77" priority="65" stopIfTrue="1">
      <formula>LEN(TRIM(B156))=0</formula>
    </cfRule>
  </conditionalFormatting>
  <conditionalFormatting sqref="B271">
    <cfRule type="expression" dxfId="76" priority="55" stopIfTrue="1">
      <formula>LEN(TRIM(B271))=0</formula>
    </cfRule>
  </conditionalFormatting>
  <conditionalFormatting sqref="B307 A308:E308 N308">
    <cfRule type="expression" dxfId="75" priority="49" stopIfTrue="1">
      <formula>LEN(TRIM(A307))=0</formula>
    </cfRule>
  </conditionalFormatting>
  <conditionalFormatting sqref="C133:E133">
    <cfRule type="cellIs" dxfId="74" priority="84" stopIfTrue="1" operator="equal">
      <formula>"Indicate Date"</formula>
    </cfRule>
  </conditionalFormatting>
  <conditionalFormatting sqref="C11:F11 K11:N11">
    <cfRule type="cellIs" dxfId="73" priority="37" stopIfTrue="1" operator="equal">
      <formula>"Indicate Date"</formula>
    </cfRule>
  </conditionalFormatting>
  <conditionalFormatting sqref="C147:F147">
    <cfRule type="cellIs" dxfId="72" priority="301" stopIfTrue="1" operator="equal">
      <formula>"Indicate Date"</formula>
    </cfRule>
  </conditionalFormatting>
  <conditionalFormatting sqref="C205:F205">
    <cfRule type="cellIs" dxfId="71" priority="223" stopIfTrue="1" operator="equal">
      <formula>"Indicate Date"</formula>
    </cfRule>
  </conditionalFormatting>
  <conditionalFormatting sqref="C219:F219">
    <cfRule type="cellIs" dxfId="70" priority="218" stopIfTrue="1" operator="equal">
      <formula>"Indicate Date"</formula>
    </cfRule>
  </conditionalFormatting>
  <conditionalFormatting sqref="C256:F256">
    <cfRule type="cellIs" dxfId="69" priority="207" stopIfTrue="1" operator="equal">
      <formula>"Indicate Date"</formula>
    </cfRule>
  </conditionalFormatting>
  <conditionalFormatting sqref="C260:F260">
    <cfRule type="cellIs" dxfId="68" priority="197" stopIfTrue="1" operator="equal">
      <formula>"Indicate Date"</formula>
    </cfRule>
  </conditionalFormatting>
  <conditionalFormatting sqref="C271:F271">
    <cfRule type="cellIs" dxfId="67" priority="50" stopIfTrue="1" operator="equal">
      <formula>"Indicate Date"</formula>
    </cfRule>
  </conditionalFormatting>
  <conditionalFormatting sqref="C281:F281">
    <cfRule type="cellIs" dxfId="66" priority="213" stopIfTrue="1" operator="equal">
      <formula>"Indicate Date"</formula>
    </cfRule>
  </conditionalFormatting>
  <conditionalFormatting sqref="C307:F307">
    <cfRule type="cellIs" dxfId="65" priority="46" stopIfTrue="1" operator="equal">
      <formula>"Indicate Date"</formula>
    </cfRule>
  </conditionalFormatting>
  <conditionalFormatting sqref="C312:F312">
    <cfRule type="cellIs" dxfId="64" priority="178" stopIfTrue="1" operator="equal">
      <formula>"Indicate Date"</formula>
    </cfRule>
  </conditionalFormatting>
  <conditionalFormatting sqref="C315:F315">
    <cfRule type="cellIs" dxfId="63" priority="23" stopIfTrue="1" operator="equal">
      <formula>"Indicate Date"</formula>
    </cfRule>
  </conditionalFormatting>
  <conditionalFormatting sqref="C318:F318">
    <cfRule type="cellIs" dxfId="62" priority="190" stopIfTrue="1" operator="equal">
      <formula>"Indicate Date"</formula>
    </cfRule>
  </conditionalFormatting>
  <conditionalFormatting sqref="C323:F323">
    <cfRule type="cellIs" dxfId="61" priority="186" stopIfTrue="1" operator="equal">
      <formula>"Indicate Date"</formula>
    </cfRule>
  </conditionalFormatting>
  <conditionalFormatting sqref="C328:F328">
    <cfRule type="cellIs" dxfId="60" priority="179" stopIfTrue="1" operator="equal">
      <formula>"Indicate Date"</formula>
    </cfRule>
  </conditionalFormatting>
  <conditionalFormatting sqref="E7">
    <cfRule type="cellIs" dxfId="59" priority="364" stopIfTrue="1" operator="equal">
      <formula>"Indicate Date"</formula>
    </cfRule>
  </conditionalFormatting>
  <conditionalFormatting sqref="E311:F314 A8 C8:E8 M18:M23 K311:N314 F329:F331 F337:F339">
    <cfRule type="cellIs" dxfId="58" priority="363" stopIfTrue="1" operator="equal">
      <formula>"Indicate Date"</formula>
    </cfRule>
  </conditionalFormatting>
  <conditionalFormatting sqref="F7:F8 G9 A11:A12 C14:F14 A14:A15 A17 C17:F17 K17 C25:F25 K25:N25 C29:F29 K29:N29 M30:M31 M37:M53 M59 A61:F61 K61:K82 A62:C82 A88:C90 K88:K107 A91:A107 C92:F92 A113:A123 K113:K123 C123:F123 C129:F129 A129:E132 K129:K132 F132:F133 C141:F141 C150:F150 C153:F153 K153 G154 C156:F156 K156 C160:F160 C172:F172 E204:F204 K256 K260 A341:F341 K341:K343 B342:F343">
    <cfRule type="cellIs" dxfId="57" priority="35" stopIfTrue="1" operator="equal">
      <formula>"Indicate Date"</formula>
    </cfRule>
  </conditionalFormatting>
  <conditionalFormatting sqref="F308">
    <cfRule type="cellIs" dxfId="56" priority="48" stopIfTrue="1" operator="equal">
      <formula>"Indicate Date"</formula>
    </cfRule>
  </conditionalFormatting>
  <conditionalFormatting sqref="F313 F319:F321 F324:F326">
    <cfRule type="cellIs" dxfId="55" priority="371" stopIfTrue="1" operator="equal">
      <formula>"Indicate Date"</formula>
    </cfRule>
  </conditionalFormatting>
  <conditionalFormatting sqref="F316">
    <cfRule type="cellIs" dxfId="54" priority="26" stopIfTrue="1" operator="equal">
      <formula>"Indicate Date"</formula>
    </cfRule>
  </conditionalFormatting>
  <conditionalFormatting sqref="G12">
    <cfRule type="cellIs" dxfId="53" priority="22" stopIfTrue="1" operator="equal">
      <formula>"Indicate Date"</formula>
    </cfRule>
  </conditionalFormatting>
  <conditionalFormatting sqref="G15">
    <cfRule type="cellIs" dxfId="52" priority="21" stopIfTrue="1" operator="equal">
      <formula>"Indicate Date"</formula>
    </cfRule>
  </conditionalFormatting>
  <conditionalFormatting sqref="G18:G23">
    <cfRule type="cellIs" dxfId="51" priority="20" stopIfTrue="1" operator="equal">
      <formula>"Indicate Date"</formula>
    </cfRule>
  </conditionalFormatting>
  <conditionalFormatting sqref="G26:G27">
    <cfRule type="cellIs" dxfId="50" priority="19" stopIfTrue="1" operator="equal">
      <formula>"Indicate Date"</formula>
    </cfRule>
  </conditionalFormatting>
  <conditionalFormatting sqref="G30:G31 G37:G53 G59">
    <cfRule type="cellIs" dxfId="49" priority="18" stopIfTrue="1" operator="equal">
      <formula>"Indicate Date"</formula>
    </cfRule>
  </conditionalFormatting>
  <conditionalFormatting sqref="G62:G82 G88:G90">
    <cfRule type="cellIs" dxfId="48" priority="17" stopIfTrue="1" operator="equal">
      <formula>"Indicate Date"</formula>
    </cfRule>
  </conditionalFormatting>
  <conditionalFormatting sqref="G93:G107 G113:G121">
    <cfRule type="cellIs" dxfId="47" priority="16" stopIfTrue="1" operator="equal">
      <formula>"Indicate Date"</formula>
    </cfRule>
  </conditionalFormatting>
  <conditionalFormatting sqref="G124:G127">
    <cfRule type="cellIs" dxfId="46" priority="15" stopIfTrue="1" operator="equal">
      <formula>"Indicate Date"</formula>
    </cfRule>
  </conditionalFormatting>
  <conditionalFormatting sqref="G130:G131">
    <cfRule type="cellIs" dxfId="45" priority="14" stopIfTrue="1" operator="equal">
      <formula>"Indicate Date"</formula>
    </cfRule>
  </conditionalFormatting>
  <conditionalFormatting sqref="G134">
    <cfRule type="cellIs" dxfId="44" priority="13" stopIfTrue="1" operator="equal">
      <formula>"Indicate Date"</formula>
    </cfRule>
  </conditionalFormatting>
  <conditionalFormatting sqref="G142:G145">
    <cfRule type="cellIs" dxfId="43" priority="12" stopIfTrue="1" operator="equal">
      <formula>"Indicate Date"</formula>
    </cfRule>
  </conditionalFormatting>
  <conditionalFormatting sqref="G148">
    <cfRule type="cellIs" dxfId="42" priority="11" stopIfTrue="1" operator="equal">
      <formula>"Indicate Date"</formula>
    </cfRule>
  </conditionalFormatting>
  <conditionalFormatting sqref="G151">
    <cfRule type="cellIs" dxfId="41" priority="10" stopIfTrue="1" operator="equal">
      <formula>"Indicate Date"</formula>
    </cfRule>
  </conditionalFormatting>
  <conditionalFormatting sqref="G157:G158">
    <cfRule type="cellIs" dxfId="40" priority="9" stopIfTrue="1" operator="equal">
      <formula>"Indicate Date"</formula>
    </cfRule>
  </conditionalFormatting>
  <conditionalFormatting sqref="G161:G165">
    <cfRule type="cellIs" dxfId="39" priority="8" stopIfTrue="1" operator="equal">
      <formula>"Indicate Date"</formula>
    </cfRule>
  </conditionalFormatting>
  <conditionalFormatting sqref="G173:G192 G198:G202">
    <cfRule type="cellIs" dxfId="38" priority="7" stopIfTrue="1" operator="equal">
      <formula>"Indicate Date"</formula>
    </cfRule>
  </conditionalFormatting>
  <conditionalFormatting sqref="G206:G217">
    <cfRule type="cellIs" dxfId="37" priority="6" stopIfTrue="1" operator="equal">
      <formula>"Indicate Date"</formula>
    </cfRule>
  </conditionalFormatting>
  <conditionalFormatting sqref="G220:G221 G227:G247 G253:G254">
    <cfRule type="cellIs" dxfId="36" priority="5" stopIfTrue="1" operator="equal">
      <formula>"Indicate Date"</formula>
    </cfRule>
  </conditionalFormatting>
  <conditionalFormatting sqref="G257:G258">
    <cfRule type="cellIs" dxfId="35" priority="4" stopIfTrue="1" operator="equal">
      <formula>"Indicate Date"</formula>
    </cfRule>
  </conditionalFormatting>
  <conditionalFormatting sqref="G261:G269">
    <cfRule type="cellIs" dxfId="34" priority="3" stopIfTrue="1" operator="equal">
      <formula>"Indicate Date"</formula>
    </cfRule>
  </conditionalFormatting>
  <conditionalFormatting sqref="G272 G278:G279">
    <cfRule type="cellIs" dxfId="33" priority="2" stopIfTrue="1" operator="equal">
      <formula>"Indicate Date"</formula>
    </cfRule>
  </conditionalFormatting>
  <conditionalFormatting sqref="G282:G297 G303:G305">
    <cfRule type="cellIs" dxfId="32" priority="1" stopIfTrue="1" operator="equal">
      <formula>"Indicate Date"</formula>
    </cfRule>
  </conditionalFormatting>
  <conditionalFormatting sqref="K62:K82 K88:K91 K93:K107 K113:K122 K342:K344 K26:K28 K30:K31 K37:K53 K59:K60 K124:K128 K173:K192 K198:K203 K206:K218 K220:K221 K227:K247 K253:K255 K261:K270 K272 K278:K280 K282:K297 K303:K306">
    <cfRule type="cellIs" dxfId="31" priority="96" stopIfTrue="1" operator="equal">
      <formula>0</formula>
    </cfRule>
  </conditionalFormatting>
  <conditionalFormatting sqref="K134:K135">
    <cfRule type="cellIs" dxfId="30" priority="88" stopIfTrue="1" operator="equal">
      <formula>0</formula>
    </cfRule>
  </conditionalFormatting>
  <conditionalFormatting sqref="K142:K146">
    <cfRule type="cellIs" dxfId="29" priority="82" stopIfTrue="1" operator="equal">
      <formula>0</formula>
    </cfRule>
  </conditionalFormatting>
  <conditionalFormatting sqref="K151:K152 K154:K155">
    <cfRule type="cellIs" dxfId="28" priority="72" stopIfTrue="1" operator="equal">
      <formula>0</formula>
    </cfRule>
  </conditionalFormatting>
  <conditionalFormatting sqref="K157:K159">
    <cfRule type="cellIs" dxfId="27" priority="66" stopIfTrue="1" operator="equal">
      <formula>0</formula>
    </cfRule>
  </conditionalFormatting>
  <conditionalFormatting sqref="K313:K314 K130:K132 K9:K10 K12:K13 K15:K16 K18:K24 K148:K149 K161:K166 K257:K259 K308:K309 K316:K317 K319:K322 K324:K327 K329:K331 K337:K340">
    <cfRule type="cellIs" dxfId="26" priority="372" stopIfTrue="1" operator="equal">
      <formula>0</formula>
    </cfRule>
  </conditionalFormatting>
  <conditionalFormatting sqref="K346">
    <cfRule type="cellIs" dxfId="25" priority="345" stopIfTrue="1" operator="equal">
      <formula>"Indicate Date"</formula>
    </cfRule>
  </conditionalFormatting>
  <conditionalFormatting sqref="K147:L147">
    <cfRule type="cellIs" dxfId="24" priority="303" stopIfTrue="1" operator="equal">
      <formula>"Indicate Date"</formula>
    </cfRule>
  </conditionalFormatting>
  <conditionalFormatting sqref="K7:N8">
    <cfRule type="cellIs" dxfId="23" priority="362" stopIfTrue="1" operator="equal">
      <formula>"Indicate Date"</formula>
    </cfRule>
  </conditionalFormatting>
  <conditionalFormatting sqref="K14:N14">
    <cfRule type="cellIs" dxfId="22" priority="350" stopIfTrue="1" operator="equal">
      <formula>"Indicate Date"</formula>
    </cfRule>
  </conditionalFormatting>
  <conditionalFormatting sqref="K133:N133">
    <cfRule type="cellIs" dxfId="21" priority="83" stopIfTrue="1" operator="equal">
      <formula>"Indicate Date"</formula>
    </cfRule>
  </conditionalFormatting>
  <conditionalFormatting sqref="K141:N141">
    <cfRule type="cellIs" dxfId="20" priority="77" stopIfTrue="1" operator="equal">
      <formula>"Indicate Date"</formula>
    </cfRule>
  </conditionalFormatting>
  <conditionalFormatting sqref="K150:N150">
    <cfRule type="cellIs" dxfId="19" priority="68" stopIfTrue="1" operator="equal">
      <formula>"Indicate Date"</formula>
    </cfRule>
  </conditionalFormatting>
  <conditionalFormatting sqref="K160:N160">
    <cfRule type="cellIs" dxfId="18" priority="293" stopIfTrue="1" operator="equal">
      <formula>"Indicate Date"</formula>
    </cfRule>
  </conditionalFormatting>
  <conditionalFormatting sqref="K172:N172">
    <cfRule type="cellIs" dxfId="17" priority="232" stopIfTrue="1" operator="equal">
      <formula>"Indicate Date"</formula>
    </cfRule>
  </conditionalFormatting>
  <conditionalFormatting sqref="K204:N204">
    <cfRule type="cellIs" dxfId="16" priority="226" stopIfTrue="1" operator="equal">
      <formula>"Indicate Date"</formula>
    </cfRule>
  </conditionalFormatting>
  <conditionalFormatting sqref="L123">
    <cfRule type="cellIs" dxfId="15" priority="309" stopIfTrue="1" operator="equal">
      <formula>"Indicate Date"</formula>
    </cfRule>
  </conditionalFormatting>
  <conditionalFormatting sqref="M9">
    <cfRule type="cellIs" dxfId="14" priority="312" stopIfTrue="1" operator="equal">
      <formula>"Indicate Date"</formula>
    </cfRule>
  </conditionalFormatting>
  <conditionalFormatting sqref="M12">
    <cfRule type="cellIs" dxfId="13" priority="33" stopIfTrue="1" operator="equal">
      <formula>"Indicate Date"</formula>
    </cfRule>
  </conditionalFormatting>
  <conditionalFormatting sqref="M15">
    <cfRule type="cellIs" dxfId="12" priority="316" stopIfTrue="1" operator="equal">
      <formula>"Indicate Date"</formula>
    </cfRule>
  </conditionalFormatting>
  <conditionalFormatting sqref="M26:M27">
    <cfRule type="cellIs" dxfId="11" priority="90" stopIfTrue="1" operator="equal">
      <formula>"Indicate Date"</formula>
    </cfRule>
  </conditionalFormatting>
  <conditionalFormatting sqref="M10:N10">
    <cfRule type="cellIs" dxfId="10" priority="338" stopIfTrue="1" operator="equal">
      <formula>"Indicate Date"</formula>
    </cfRule>
  </conditionalFormatting>
  <conditionalFormatting sqref="M13:N13">
    <cfRule type="cellIs" dxfId="9" priority="34" stopIfTrue="1" operator="equal">
      <formula>"Indicate Date"</formula>
    </cfRule>
  </conditionalFormatting>
  <conditionalFormatting sqref="M16:N16">
    <cfRule type="cellIs" dxfId="8" priority="336" stopIfTrue="1" operator="equal">
      <formula>"Indicate Date"</formula>
    </cfRule>
  </conditionalFormatting>
  <conditionalFormatting sqref="M24:N24">
    <cfRule type="cellIs" dxfId="7" priority="335" stopIfTrue="1" operator="equal">
      <formula>"Indicate Date"</formula>
    </cfRule>
  </conditionalFormatting>
  <conditionalFormatting sqref="M28:N28">
    <cfRule type="cellIs" dxfId="6" priority="91" stopIfTrue="1" operator="equal">
      <formula>"Indicate Date"</formula>
    </cfRule>
  </conditionalFormatting>
  <conditionalFormatting sqref="M60:N60">
    <cfRule type="cellIs" dxfId="5" priority="334" stopIfTrue="1" operator="equal">
      <formula>"Indicate Date"</formula>
    </cfRule>
  </conditionalFormatting>
  <conditionalFormatting sqref="M128:N128">
    <cfRule type="cellIs" dxfId="4" priority="304" stopIfTrue="1" operator="equal">
      <formula>"Indicate Date"</formula>
    </cfRule>
  </conditionalFormatting>
  <conditionalFormatting sqref="M313:N313 L314:M314 B61 B129 B341 A7 B8 L9:L10 B14 B15:E15 B17 A18:E23 N18:N23 B29 B92 B123 N130:N131 L130:L132 B147 N148 L148:L149 B153 N154 B160 N161:N165 B172 A204 B205 B219 B256 N257:N258 L257:L259 B260 B281 B310 A311 B312 C314 B315 M316:N316 C317 L317:M317 B318 M319:N321 C322 L322:M322 B323 M324:N326 C327 L327:M327 B328 M329:N331 M337:N339 C340 L340:M340 L344:M344 C344:C345 A346:B346">
    <cfRule type="expression" dxfId="3" priority="370" stopIfTrue="1">
      <formula>LEN(TRIM(A7))=0</formula>
    </cfRule>
  </conditionalFormatting>
  <conditionalFormatting sqref="N9 N15 L15:L16">
    <cfRule type="expression" dxfId="2" priority="373" stopIfTrue="1">
      <formula>LEN(TRIM(L9))=0</formula>
    </cfRule>
  </conditionalFormatting>
  <conditionalFormatting sqref="N12 L12:L13">
    <cfRule type="expression" dxfId="1" priority="39" stopIfTrue="1">
      <formula>LEN(TRIM(L12))=0</formula>
    </cfRule>
  </conditionalFormatting>
  <conditionalFormatting sqref="N26:N27 L26:L28">
    <cfRule type="expression" dxfId="0" priority="97" stopIfTrue="1">
      <formula>LEN(TRIM(L26))=0</formula>
    </cfRule>
  </conditionalFormatting>
  <printOptions horizontalCentered="1"/>
  <pageMargins left="0.25" right="0.25" top="0.25" bottom="0.25" header="0.3" footer="0.3"/>
  <pageSetup paperSize="400" scale="31" fitToHeight="0" orientation="landscape" r:id="rId1"/>
  <rowBreaks count="8" manualBreakCount="8">
    <brk id="36" max="13" man="1"/>
    <brk id="58" max="13" man="1"/>
    <brk id="87" max="13" man="1"/>
    <brk id="112" max="13" man="1"/>
    <brk id="140" max="13" man="1"/>
    <brk id="171" max="13" man="1"/>
    <brk id="197" max="13" man="1"/>
    <brk id="336"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GAA</vt:lpstr>
      <vt:lpstr>igp</vt:lpstr>
      <vt:lpstr>stf</vt:lpstr>
      <vt:lpstr>GAA!Print_Area</vt:lpstr>
      <vt:lpstr>igp!Print_Area</vt:lpstr>
      <vt:lpstr>stf!Print_Area</vt:lpstr>
      <vt:lpstr>GAA!Print_Titles</vt:lpstr>
      <vt:lpstr>igp!Print_Titles</vt:lpstr>
      <vt:lpstr>stf!Print_Titles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RUBYGENE JAUCULAN</dc:creator>
  <cp:lastModifiedBy>BAC</cp:lastModifiedBy>
  <cp:lastPrinted>2025-01-05T02:50:56Z</cp:lastPrinted>
  <dcterms:created xsi:type="dcterms:W3CDTF">2023-10-18T03:47:12Z</dcterms:created>
  <dcterms:modified xsi:type="dcterms:W3CDTF">2025-01-05T03:10:57Z</dcterms:modified>
</cp:coreProperties>
</file>